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75" windowWidth="15480" windowHeight="8550" activeTab="1"/>
  </bookViews>
  <sheets>
    <sheet name="รายได้" sheetId="7" r:id="rId1"/>
    <sheet name="รายจ่าย" sheetId="8" r:id="rId2"/>
    <sheet name="เงินสะสม" sheetId="9" r:id="rId3"/>
  </sheets>
  <calcPr calcId="144525"/>
</workbook>
</file>

<file path=xl/calcChain.xml><?xml version="1.0" encoding="utf-8"?>
<calcChain xmlns="http://schemas.openxmlformats.org/spreadsheetml/2006/main">
  <c r="I16" i="8" l="1"/>
  <c r="G9" i="7" l="1"/>
  <c r="H9" i="7"/>
  <c r="F9" i="7"/>
  <c r="F8" i="7"/>
  <c r="H16" i="8" l="1"/>
  <c r="G16" i="8" l="1"/>
  <c r="E9" i="7"/>
  <c r="D8" i="7"/>
  <c r="E8" i="7"/>
  <c r="E16" i="8" l="1"/>
  <c r="F23" i="8"/>
  <c r="D20" i="8" l="1"/>
  <c r="D16" i="8" l="1"/>
  <c r="C16" i="8" l="1"/>
  <c r="E21" i="7" l="1"/>
  <c r="E22" i="7"/>
  <c r="E23" i="7"/>
  <c r="I10" i="7" l="1"/>
  <c r="I11" i="7"/>
  <c r="I12" i="7"/>
  <c r="I13" i="7"/>
  <c r="I14" i="7"/>
  <c r="I15" i="7"/>
  <c r="I16" i="7"/>
  <c r="I17" i="7"/>
  <c r="I9" i="7" l="1"/>
  <c r="S34" i="8"/>
  <c r="S35" i="8"/>
  <c r="S36" i="8"/>
  <c r="H31" i="8"/>
  <c r="D31" i="8"/>
  <c r="E31" i="8"/>
  <c r="C9" i="7" l="1"/>
  <c r="D9" i="7"/>
  <c r="L9" i="7"/>
  <c r="N9" i="7"/>
  <c r="O9" i="7"/>
  <c r="P9" i="7"/>
  <c r="Q9" i="7"/>
  <c r="B9" i="7"/>
  <c r="F59" i="7"/>
  <c r="E20" i="7" l="1"/>
  <c r="D29" i="7" l="1"/>
  <c r="D32" i="7"/>
  <c r="D19" i="7"/>
  <c r="B2" i="8" l="1"/>
  <c r="C8" i="8" l="1"/>
  <c r="C7" i="8" s="1"/>
  <c r="D8" i="8"/>
  <c r="D7" i="8" s="1"/>
  <c r="E8" i="8"/>
  <c r="E7" i="8" s="1"/>
  <c r="G8" i="8"/>
  <c r="G7" i="8" s="1"/>
  <c r="H8" i="8"/>
  <c r="H7" i="8" s="1"/>
  <c r="I8" i="8"/>
  <c r="I7" i="8" s="1"/>
  <c r="K8" i="8"/>
  <c r="K7" i="8" s="1"/>
  <c r="L8" i="8"/>
  <c r="L7" i="8" s="1"/>
  <c r="M8" i="8"/>
  <c r="M7" i="8" s="1"/>
  <c r="O7" i="8"/>
  <c r="P7" i="8"/>
  <c r="Q7" i="8"/>
  <c r="F9" i="8"/>
  <c r="J9" i="8"/>
  <c r="N9" i="8"/>
  <c r="R9" i="8"/>
  <c r="F10" i="8"/>
  <c r="J10" i="8"/>
  <c r="N10" i="8"/>
  <c r="R10" i="8"/>
  <c r="F11" i="8"/>
  <c r="J11" i="8"/>
  <c r="N11" i="8"/>
  <c r="R11" i="8"/>
  <c r="F12" i="8"/>
  <c r="J12" i="8"/>
  <c r="N12" i="8"/>
  <c r="R12" i="8"/>
  <c r="F13" i="8"/>
  <c r="J13" i="8"/>
  <c r="N13" i="8"/>
  <c r="R13" i="8"/>
  <c r="F14" i="8"/>
  <c r="J14" i="8"/>
  <c r="N14" i="8"/>
  <c r="R14" i="8"/>
  <c r="C15" i="8"/>
  <c r="D15" i="8"/>
  <c r="D43" i="8" s="1"/>
  <c r="E15" i="8"/>
  <c r="G15" i="8"/>
  <c r="H15" i="8"/>
  <c r="I15" i="8"/>
  <c r="K15" i="8"/>
  <c r="L15" i="8"/>
  <c r="M15" i="8"/>
  <c r="O15" i="8"/>
  <c r="P15" i="8"/>
  <c r="Q15" i="8"/>
  <c r="F16" i="8"/>
  <c r="J16" i="8"/>
  <c r="N16" i="8"/>
  <c r="R16" i="8"/>
  <c r="F17" i="8"/>
  <c r="J17" i="8"/>
  <c r="N17" i="8"/>
  <c r="R17" i="8"/>
  <c r="F18" i="8"/>
  <c r="J18" i="8"/>
  <c r="N18" i="8"/>
  <c r="R18" i="8"/>
  <c r="F19" i="8"/>
  <c r="J19" i="8"/>
  <c r="N19" i="8"/>
  <c r="R19" i="8"/>
  <c r="F20" i="8"/>
  <c r="J20" i="8"/>
  <c r="N20" i="8"/>
  <c r="R20" i="8"/>
  <c r="F21" i="8"/>
  <c r="J21" i="8"/>
  <c r="N21" i="8"/>
  <c r="R21" i="8"/>
  <c r="F22" i="8"/>
  <c r="J22" i="8"/>
  <c r="N22" i="8"/>
  <c r="R22" i="8"/>
  <c r="J23" i="8"/>
  <c r="N23" i="8"/>
  <c r="R23" i="8"/>
  <c r="F24" i="8"/>
  <c r="J24" i="8"/>
  <c r="N24" i="8"/>
  <c r="R24" i="8"/>
  <c r="C25" i="8"/>
  <c r="D25" i="8"/>
  <c r="E25" i="8"/>
  <c r="G25" i="8"/>
  <c r="H25" i="8"/>
  <c r="I25" i="8"/>
  <c r="K25" i="8"/>
  <c r="L25" i="8"/>
  <c r="M25" i="8"/>
  <c r="O25" i="8"/>
  <c r="P25" i="8"/>
  <c r="Q25" i="8"/>
  <c r="F26" i="8"/>
  <c r="J26" i="8"/>
  <c r="N26" i="8"/>
  <c r="R26" i="8"/>
  <c r="F27" i="8"/>
  <c r="J27" i="8"/>
  <c r="N27" i="8"/>
  <c r="R27" i="8"/>
  <c r="F28" i="8"/>
  <c r="J28" i="8"/>
  <c r="N28" i="8"/>
  <c r="R28" i="8"/>
  <c r="F32" i="8"/>
  <c r="J32" i="8"/>
  <c r="N32" i="8"/>
  <c r="R32" i="8"/>
  <c r="F33" i="8"/>
  <c r="J33" i="8"/>
  <c r="S33" i="8" s="1"/>
  <c r="N33" i="8"/>
  <c r="R33" i="8"/>
  <c r="C31" i="8"/>
  <c r="F31" i="8" s="1"/>
  <c r="G31" i="8"/>
  <c r="I31" i="8"/>
  <c r="K31" i="8"/>
  <c r="L31" i="8"/>
  <c r="M31" i="8"/>
  <c r="O31" i="8"/>
  <c r="P31" i="8"/>
  <c r="Q31" i="8"/>
  <c r="F35" i="8"/>
  <c r="J35" i="8"/>
  <c r="N35" i="8"/>
  <c r="R35" i="8"/>
  <c r="F36" i="8"/>
  <c r="J36" i="8"/>
  <c r="N36" i="8"/>
  <c r="R36" i="8"/>
  <c r="F37" i="8"/>
  <c r="J37" i="8"/>
  <c r="S37" i="8" s="1"/>
  <c r="N37" i="8"/>
  <c r="R37" i="8"/>
  <c r="C38" i="8"/>
  <c r="D38" i="8"/>
  <c r="E38" i="8"/>
  <c r="G38" i="8"/>
  <c r="H38" i="8"/>
  <c r="I38" i="8"/>
  <c r="K38" i="8"/>
  <c r="L38" i="8"/>
  <c r="M38" i="8"/>
  <c r="O38" i="8"/>
  <c r="P38" i="8"/>
  <c r="Q38" i="8"/>
  <c r="F39" i="8"/>
  <c r="J39" i="8"/>
  <c r="N39" i="8"/>
  <c r="R39" i="8"/>
  <c r="F40" i="8"/>
  <c r="S40" i="8" s="1"/>
  <c r="J40" i="8"/>
  <c r="N40" i="8"/>
  <c r="R40" i="8"/>
  <c r="F41" i="8"/>
  <c r="J41" i="8"/>
  <c r="N41" i="8"/>
  <c r="R41" i="8"/>
  <c r="F42" i="8"/>
  <c r="S42" i="8" s="1"/>
  <c r="J42" i="8"/>
  <c r="N42" i="8"/>
  <c r="R42" i="8"/>
  <c r="E10" i="7"/>
  <c r="M10" i="7"/>
  <c r="Q10" i="7"/>
  <c r="E11" i="7"/>
  <c r="M11" i="7"/>
  <c r="Q11" i="7"/>
  <c r="E12" i="7"/>
  <c r="M12" i="7"/>
  <c r="Q12" i="7"/>
  <c r="E13" i="7"/>
  <c r="M13" i="7"/>
  <c r="Q13" i="7"/>
  <c r="E14" i="7"/>
  <c r="M14" i="7"/>
  <c r="Q14" i="7"/>
  <c r="E15" i="7"/>
  <c r="M15" i="7"/>
  <c r="Q15" i="7"/>
  <c r="E16" i="7"/>
  <c r="M16" i="7"/>
  <c r="Q16" i="7"/>
  <c r="E17" i="7"/>
  <c r="M17" i="7"/>
  <c r="Q17" i="7"/>
  <c r="B19" i="7"/>
  <c r="C19" i="7"/>
  <c r="F19" i="7"/>
  <c r="G19" i="7"/>
  <c r="H19" i="7"/>
  <c r="J19" i="7"/>
  <c r="K19" i="7"/>
  <c r="L19" i="7"/>
  <c r="I20" i="7"/>
  <c r="M20" i="7"/>
  <c r="Q20" i="7"/>
  <c r="I21" i="7"/>
  <c r="M21" i="7"/>
  <c r="Q21" i="7"/>
  <c r="I22" i="7"/>
  <c r="M22" i="7"/>
  <c r="Q22" i="7"/>
  <c r="I23" i="7"/>
  <c r="M23" i="7"/>
  <c r="Q23" i="7"/>
  <c r="B24" i="7"/>
  <c r="C24" i="7"/>
  <c r="D24" i="7"/>
  <c r="F24" i="7"/>
  <c r="G24" i="7"/>
  <c r="H24" i="7"/>
  <c r="J24" i="7"/>
  <c r="K24" i="7"/>
  <c r="L24" i="7"/>
  <c r="N24" i="7"/>
  <c r="O24" i="7"/>
  <c r="P24" i="7"/>
  <c r="E25" i="7"/>
  <c r="I25" i="7"/>
  <c r="M25" i="7"/>
  <c r="Q25" i="7"/>
  <c r="E26" i="7"/>
  <c r="I26" i="7"/>
  <c r="M26" i="7"/>
  <c r="Q26" i="7"/>
  <c r="E27" i="7"/>
  <c r="I27" i="7"/>
  <c r="M27" i="7"/>
  <c r="Q27" i="7"/>
  <c r="E28" i="7"/>
  <c r="I28" i="7"/>
  <c r="M28" i="7"/>
  <c r="Q28" i="7"/>
  <c r="B29" i="7"/>
  <c r="C29" i="7"/>
  <c r="F29" i="7"/>
  <c r="G29" i="7"/>
  <c r="H29" i="7"/>
  <c r="J29" i="7"/>
  <c r="K29" i="7"/>
  <c r="L29" i="7"/>
  <c r="N29" i="7"/>
  <c r="O29" i="7"/>
  <c r="P29" i="7"/>
  <c r="E30" i="7"/>
  <c r="I30" i="7"/>
  <c r="M30" i="7"/>
  <c r="Q30" i="7"/>
  <c r="E31" i="7"/>
  <c r="I31" i="7"/>
  <c r="M31" i="7"/>
  <c r="Q31" i="7"/>
  <c r="B32" i="7"/>
  <c r="C32" i="7"/>
  <c r="F32" i="7"/>
  <c r="G32" i="7"/>
  <c r="H32" i="7"/>
  <c r="J32" i="7"/>
  <c r="K32" i="7"/>
  <c r="L32" i="7"/>
  <c r="N32" i="7"/>
  <c r="O32" i="7"/>
  <c r="P32" i="7"/>
  <c r="E33" i="7"/>
  <c r="I33" i="7"/>
  <c r="M33" i="7"/>
  <c r="Q33" i="7"/>
  <c r="E34" i="7"/>
  <c r="I34" i="7"/>
  <c r="M34" i="7"/>
  <c r="Q34" i="7"/>
  <c r="B48" i="7"/>
  <c r="C48" i="7"/>
  <c r="D48" i="7"/>
  <c r="F48" i="7"/>
  <c r="G48" i="7"/>
  <c r="H48" i="7"/>
  <c r="J48" i="7"/>
  <c r="K48" i="7"/>
  <c r="L48" i="7"/>
  <c r="N48" i="7"/>
  <c r="O48" i="7"/>
  <c r="P48" i="7"/>
  <c r="E49" i="7"/>
  <c r="I49" i="7"/>
  <c r="M49" i="7"/>
  <c r="Q49" i="7"/>
  <c r="E50" i="7"/>
  <c r="I50" i="7"/>
  <c r="M50" i="7"/>
  <c r="Q50" i="7"/>
  <c r="B51" i="7"/>
  <c r="C51" i="7"/>
  <c r="D51" i="7"/>
  <c r="F51" i="7"/>
  <c r="G51" i="7"/>
  <c r="H51" i="7"/>
  <c r="J51" i="7"/>
  <c r="K51" i="7"/>
  <c r="L51" i="7"/>
  <c r="N51" i="7"/>
  <c r="O51" i="7"/>
  <c r="P51" i="7"/>
  <c r="E52" i="7"/>
  <c r="I52" i="7"/>
  <c r="M52" i="7"/>
  <c r="Q52" i="7"/>
  <c r="E53" i="7"/>
  <c r="I53" i="7"/>
  <c r="M53" i="7"/>
  <c r="Q53" i="7"/>
  <c r="E54" i="7"/>
  <c r="I54" i="7"/>
  <c r="M54" i="7"/>
  <c r="Q54" i="7"/>
  <c r="E55" i="7"/>
  <c r="I55" i="7"/>
  <c r="M55" i="7"/>
  <c r="Q55" i="7"/>
  <c r="E56" i="7"/>
  <c r="I56" i="7"/>
  <c r="M56" i="7"/>
  <c r="Q56" i="7"/>
  <c r="E57" i="7"/>
  <c r="I57" i="7"/>
  <c r="M57" i="7"/>
  <c r="Q57" i="7"/>
  <c r="E58" i="7"/>
  <c r="I58" i="7"/>
  <c r="M58" i="7"/>
  <c r="Q58" i="7"/>
  <c r="B59" i="7"/>
  <c r="C59" i="7"/>
  <c r="D59" i="7"/>
  <c r="G59" i="7"/>
  <c r="H59" i="7"/>
  <c r="J59" i="7"/>
  <c r="K59" i="7"/>
  <c r="L59" i="7"/>
  <c r="N59" i="7"/>
  <c r="O59" i="7"/>
  <c r="P59" i="7"/>
  <c r="E60" i="7"/>
  <c r="I60" i="7"/>
  <c r="M60" i="7"/>
  <c r="Q60" i="7"/>
  <c r="E61" i="7"/>
  <c r="I61" i="7"/>
  <c r="M61" i="7"/>
  <c r="Q61" i="7"/>
  <c r="E62" i="7"/>
  <c r="I62" i="7"/>
  <c r="M62" i="7"/>
  <c r="Q62" i="7"/>
  <c r="E63" i="7"/>
  <c r="I63" i="7"/>
  <c r="M63" i="7"/>
  <c r="Q63" i="7"/>
  <c r="B64" i="7"/>
  <c r="C64" i="7"/>
  <c r="D64" i="7"/>
  <c r="F64" i="7"/>
  <c r="G64" i="7"/>
  <c r="H64" i="7"/>
  <c r="J64" i="7"/>
  <c r="K64" i="7"/>
  <c r="L64" i="7"/>
  <c r="N64" i="7"/>
  <c r="O64" i="7"/>
  <c r="P64" i="7"/>
  <c r="E65" i="7"/>
  <c r="I65" i="7"/>
  <c r="M65" i="7"/>
  <c r="Q65" i="7"/>
  <c r="E66" i="7"/>
  <c r="I66" i="7"/>
  <c r="M66" i="7"/>
  <c r="Q66" i="7"/>
  <c r="E68" i="7"/>
  <c r="I68" i="7"/>
  <c r="M68" i="7"/>
  <c r="Q68" i="7"/>
  <c r="B69" i="7"/>
  <c r="C69" i="7"/>
  <c r="D69" i="7"/>
  <c r="F69" i="7"/>
  <c r="G69" i="7"/>
  <c r="H69" i="7"/>
  <c r="J69" i="7"/>
  <c r="K69" i="7"/>
  <c r="L69" i="7"/>
  <c r="N69" i="7"/>
  <c r="O69" i="7"/>
  <c r="P69" i="7"/>
  <c r="E70" i="7"/>
  <c r="I70" i="7"/>
  <c r="M70" i="7"/>
  <c r="Q70" i="7"/>
  <c r="E71" i="7"/>
  <c r="I71" i="7"/>
  <c r="M71" i="7"/>
  <c r="Q71" i="7"/>
  <c r="E72" i="7"/>
  <c r="I72" i="7"/>
  <c r="M72" i="7"/>
  <c r="Q72" i="7"/>
  <c r="S26" i="8" l="1"/>
  <c r="S24" i="8"/>
  <c r="P67" i="7"/>
  <c r="J31" i="8"/>
  <c r="R66" i="7"/>
  <c r="S23" i="8"/>
  <c r="M9" i="7"/>
  <c r="S32" i="8"/>
  <c r="S22" i="8"/>
  <c r="S21" i="8"/>
  <c r="R17" i="7"/>
  <c r="R13" i="7"/>
  <c r="R60" i="7"/>
  <c r="R15" i="7"/>
  <c r="S14" i="8"/>
  <c r="Q24" i="7"/>
  <c r="R70" i="7"/>
  <c r="M69" i="7"/>
  <c r="E69" i="7"/>
  <c r="M64" i="7"/>
  <c r="Q59" i="7"/>
  <c r="R53" i="7"/>
  <c r="Q51" i="7"/>
  <c r="R49" i="7"/>
  <c r="Q48" i="7"/>
  <c r="I48" i="7"/>
  <c r="Q32" i="7"/>
  <c r="E32" i="7"/>
  <c r="R72" i="7"/>
  <c r="Q69" i="7"/>
  <c r="I69" i="7"/>
  <c r="R69" i="7" s="1"/>
  <c r="R62" i="7"/>
  <c r="R50" i="7"/>
  <c r="R33" i="7"/>
  <c r="M32" i="7"/>
  <c r="R27" i="7"/>
  <c r="R14" i="7"/>
  <c r="M51" i="7"/>
  <c r="R52" i="7"/>
  <c r="R34" i="7"/>
  <c r="M59" i="7"/>
  <c r="N15" i="8"/>
  <c r="R61" i="7"/>
  <c r="R11" i="7"/>
  <c r="R58" i="7"/>
  <c r="R56" i="7"/>
  <c r="I29" i="7"/>
  <c r="R25" i="7"/>
  <c r="I24" i="7"/>
  <c r="R23" i="7"/>
  <c r="R21" i="7"/>
  <c r="I51" i="7"/>
  <c r="I59" i="7"/>
  <c r="R54" i="7"/>
  <c r="I32" i="7"/>
  <c r="R25" i="8"/>
  <c r="R15" i="8"/>
  <c r="S39" i="8"/>
  <c r="S28" i="8"/>
  <c r="N25" i="8"/>
  <c r="S16" i="8"/>
  <c r="S12" i="8"/>
  <c r="J25" i="8"/>
  <c r="S18" i="8"/>
  <c r="J15" i="8"/>
  <c r="S10" i="8"/>
  <c r="R31" i="7"/>
  <c r="F25" i="8"/>
  <c r="E59" i="7"/>
  <c r="S20" i="8"/>
  <c r="F15" i="8"/>
  <c r="E51" i="7"/>
  <c r="R68" i="7"/>
  <c r="R57" i="7"/>
  <c r="K18" i="7"/>
  <c r="K8" i="7" s="1"/>
  <c r="K67" i="7" s="1"/>
  <c r="K73" i="7" s="1"/>
  <c r="Q64" i="7"/>
  <c r="E48" i="7"/>
  <c r="R48" i="7" s="1"/>
  <c r="M29" i="7"/>
  <c r="R22" i="7"/>
  <c r="J18" i="7"/>
  <c r="J8" i="7" s="1"/>
  <c r="J67" i="7" s="1"/>
  <c r="R12" i="7"/>
  <c r="S13" i="8"/>
  <c r="L43" i="8"/>
  <c r="R71" i="7"/>
  <c r="E64" i="7"/>
  <c r="R30" i="7"/>
  <c r="R28" i="7"/>
  <c r="R20" i="7"/>
  <c r="H18" i="7"/>
  <c r="H8" i="7" s="1"/>
  <c r="R10" i="7"/>
  <c r="R9" i="7" s="1"/>
  <c r="J38" i="8"/>
  <c r="S27" i="8"/>
  <c r="S19" i="8"/>
  <c r="S11" i="8"/>
  <c r="M48" i="7"/>
  <c r="R26" i="7"/>
  <c r="S17" i="8"/>
  <c r="S9" i="8"/>
  <c r="C18" i="7"/>
  <c r="O18" i="7"/>
  <c r="O8" i="7" s="1"/>
  <c r="O67" i="7" s="1"/>
  <c r="O73" i="7" s="1"/>
  <c r="G18" i="7"/>
  <c r="G8" i="7" s="1"/>
  <c r="G67" i="7" s="1"/>
  <c r="G73" i="7" s="1"/>
  <c r="P18" i="7"/>
  <c r="F18" i="7"/>
  <c r="R38" i="8"/>
  <c r="H43" i="8"/>
  <c r="R65" i="7"/>
  <c r="R63" i="7"/>
  <c r="R55" i="7"/>
  <c r="D18" i="7"/>
  <c r="D67" i="7" s="1"/>
  <c r="D73" i="7" s="1"/>
  <c r="F38" i="8"/>
  <c r="S38" i="8" s="1"/>
  <c r="Q29" i="7"/>
  <c r="M24" i="7"/>
  <c r="E24" i="7"/>
  <c r="N18" i="7"/>
  <c r="Q18" i="7" s="1"/>
  <c r="P43" i="8"/>
  <c r="I64" i="7"/>
  <c r="E29" i="7"/>
  <c r="L18" i="7"/>
  <c r="L8" i="7" s="1"/>
  <c r="L67" i="7" s="1"/>
  <c r="L73" i="7" s="1"/>
  <c r="B18" i="7"/>
  <c r="B8" i="7" s="1"/>
  <c r="R16" i="7"/>
  <c r="S41" i="8"/>
  <c r="N38" i="8"/>
  <c r="R31" i="8"/>
  <c r="Q43" i="8"/>
  <c r="O43" i="8"/>
  <c r="R7" i="8"/>
  <c r="I43" i="8"/>
  <c r="G43" i="8"/>
  <c r="J7" i="8"/>
  <c r="N31" i="8"/>
  <c r="M43" i="8"/>
  <c r="K43" i="8"/>
  <c r="N7" i="8"/>
  <c r="E43" i="8"/>
  <c r="C43" i="8"/>
  <c r="F7" i="8"/>
  <c r="R34" i="8"/>
  <c r="N34" i="8"/>
  <c r="J34" i="8"/>
  <c r="F34" i="8"/>
  <c r="R8" i="8"/>
  <c r="N8" i="8"/>
  <c r="J8" i="8"/>
  <c r="F8" i="8"/>
  <c r="P8" i="7"/>
  <c r="C8" i="7"/>
  <c r="C67" i="7" s="1"/>
  <c r="C73" i="7" s="1"/>
  <c r="Q19" i="7"/>
  <c r="M19" i="7"/>
  <c r="I19" i="7"/>
  <c r="E19" i="7"/>
  <c r="S31" i="8" l="1"/>
  <c r="P73" i="7"/>
  <c r="S25" i="8"/>
  <c r="H67" i="7"/>
  <c r="H73" i="7" s="1"/>
  <c r="I8" i="7"/>
  <c r="R8" i="7" s="1"/>
  <c r="E18" i="7"/>
  <c r="R32" i="7"/>
  <c r="S15" i="8"/>
  <c r="N43" i="8"/>
  <c r="R59" i="7"/>
  <c r="M18" i="7"/>
  <c r="M67" i="7"/>
  <c r="R24" i="7"/>
  <c r="J43" i="8"/>
  <c r="R51" i="7"/>
  <c r="R29" i="7"/>
  <c r="R43" i="8"/>
  <c r="R64" i="7"/>
  <c r="N8" i="7"/>
  <c r="N67" i="7" s="1"/>
  <c r="I18" i="7"/>
  <c r="R18" i="7" s="1"/>
  <c r="S8" i="8"/>
  <c r="S7" i="8"/>
  <c r="F43" i="8"/>
  <c r="M8" i="7"/>
  <c r="F67" i="7"/>
  <c r="R19" i="7"/>
  <c r="B67" i="7"/>
  <c r="R67" i="7" l="1"/>
  <c r="Q8" i="7"/>
  <c r="S43" i="8"/>
  <c r="N73" i="7"/>
  <c r="Q73" i="7" s="1"/>
  <c r="Q67" i="7"/>
  <c r="B73" i="7"/>
  <c r="E73" i="7" s="1"/>
  <c r="E67" i="7"/>
  <c r="F73" i="7"/>
  <c r="I73" i="7" s="1"/>
  <c r="I67" i="7"/>
  <c r="J73" i="7"/>
  <c r="M73" i="7" s="1"/>
  <c r="R73" i="7" l="1"/>
</calcChain>
</file>

<file path=xl/sharedStrings.xml><?xml version="1.0" encoding="utf-8"?>
<sst xmlns="http://schemas.openxmlformats.org/spreadsheetml/2006/main" count="200" uniqueCount="118">
  <si>
    <t>รายการ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</si>
  <si>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</si>
  <si>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</si>
  <si>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</si>
  <si>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</si>
  <si>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</si>
  <si>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</si>
  <si>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</si>
  <si>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</si>
  <si>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</si>
  <si>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</si>
  <si>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</si>
  <si>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</si>
  <si>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</si>
  <si>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Q1</t>
  </si>
  <si>
    <t>Q2</t>
  </si>
  <si>
    <t>Q3</t>
  </si>
  <si>
    <t>Q4</t>
  </si>
  <si>
    <t>1. รายได้ที่ อปท. จัดเก็บเอง</t>
  </si>
  <si>
    <t xml:space="preserve">   1.1 รายได้ที่ได้จากภาษีอากร  </t>
  </si>
  <si>
    <t xml:space="preserve">  1.2 รายได้ที่ไม่ใช่ภาษีอากร</t>
  </si>
  <si>
    <t xml:space="preserve">    1.2.1 ค่าธรรมเนียม  ค่าปรับ  และใบอนุญาต</t>
  </si>
  <si>
    <t xml:space="preserve">       1.2.1.1 ค่าธรรมเนียมเกี่ยวกับการควบคุมอาคาร</t>
  </si>
  <si>
    <t xml:space="preserve">       1.2.1.2 ค่าธรรมเนียมเก็บขยะและขนมูลฝอย</t>
  </si>
  <si>
    <t xml:space="preserve">       1.2.1.3 ค่าปรับผู้กระทำผิดกฎหมายจราจรทางบก</t>
  </si>
  <si>
    <t xml:space="preserve">       1.2.1.4 อื่นๆ</t>
  </si>
  <si>
    <t xml:space="preserve">       1.2.2.1 ดอกเบี้ยเงินฝากธนาคาร</t>
  </si>
  <si>
    <t xml:space="preserve">       1.2.2.2 ค่าเช่าที่ดิน</t>
  </si>
  <si>
    <t xml:space="preserve">       1.2.2.3 ค่าเช่าหรือค่าบริการสถานที่</t>
  </si>
  <si>
    <t xml:space="preserve">       1.2.3.1 เงินช่วยเหลือท้องถิ่นจากกิจการเฉพาะการ</t>
  </si>
  <si>
    <t xml:space="preserve">       1.2.3.2 อื่นๆ</t>
  </si>
  <si>
    <t xml:space="preserve">       1.2.4.1 ค่าขายแบบแปลน</t>
  </si>
  <si>
    <t xml:space="preserve">       1.2.4.2 อื่นๆ</t>
  </si>
  <si>
    <t xml:space="preserve">       1.2.5.1 ค่าขายทอดตลาดทรัพย์สิน</t>
  </si>
  <si>
    <t xml:space="preserve">       1.2.5.2 อื่นๆ</t>
  </si>
  <si>
    <t>2.2 ภาษีธุรกิจเฉพาะ</t>
  </si>
  <si>
    <t>2.3 ภาษีสรรพสามิต</t>
  </si>
  <si>
    <t>2.4 ภาษีสุราและเบียร์</t>
  </si>
  <si>
    <t>2.5 ภาษีค่าธรรมเนียมรถยนต์และล้อเลื่อน</t>
  </si>
  <si>
    <t>2.6 ค่าธรรมเนียมจดทะเบียนอสังหาริมทรัพย์</t>
  </si>
  <si>
    <t>6. เงินกู้</t>
  </si>
  <si>
    <t>7. สำรองรายรับ</t>
  </si>
  <si>
    <t>1. รายจ่ายงบกลาง</t>
  </si>
  <si>
    <t>1.1 ค่าชำระหนี้เงินต้นและดอกเบี้ย</t>
  </si>
  <si>
    <t>1.2 รายจ่ายตามข้อผูกพัน</t>
  </si>
  <si>
    <t>1.3 เงินช่วยเหลือค่าทำศพ</t>
  </si>
  <si>
    <t>1.4 เงินสำรองจ่าย</t>
  </si>
  <si>
    <t>1.5 อื่นๆ</t>
  </si>
  <si>
    <t>2. รายจ่ายประจำ</t>
  </si>
  <si>
    <t>2.1 เงินเดือน</t>
  </si>
  <si>
    <t>2.2 ค่าจ้างประจำ</t>
  </si>
  <si>
    <t>2.3 ค่าจ้างชั่วคราว</t>
  </si>
  <si>
    <t>2.4 ค่าตอบแทน</t>
  </si>
  <si>
    <t>2.5 ค่าใช้สอย</t>
  </si>
  <si>
    <t>2.6 ค่าวัสดุ</t>
  </si>
  <si>
    <t>2.7 หมวดค่าสาธารณูปโภค</t>
  </si>
  <si>
    <t>2.8 หมวดเงินอุดหนุน</t>
  </si>
  <si>
    <t>2.9 หมวดรายจ่ายอื่นๆ</t>
  </si>
  <si>
    <t>3. รายจ่ายเพื่อการลงทุน</t>
  </si>
  <si>
    <t>3.1 ค่าครุภัณฑ์</t>
  </si>
  <si>
    <t>3.2 ค่าที่ดินและสิ่งปลูกสร้าง</t>
  </si>
  <si>
    <t>3.3 อื่นๆ</t>
  </si>
  <si>
    <t>4. รายจ่ายพิเศษ</t>
  </si>
  <si>
    <t>4.1 เงินอุดหนุนเฉพาะกิจ</t>
  </si>
  <si>
    <t>4.2 เงินสะสม</t>
  </si>
  <si>
    <t>4.3 เงินกู้</t>
  </si>
  <si>
    <t>5. รายจ่ายจากเงินกันไว้เบิกเหลื่อมปี</t>
  </si>
  <si>
    <t xml:space="preserve"> 5.1 เงินเดือน</t>
  </si>
  <si>
    <t xml:space="preserve"> 5.2 ค่าตอบแทนใช้สอยและวัสดุ</t>
  </si>
  <si>
    <t xml:space="preserve"> 5.3 ค่าครุภัณฑ์ที่ดินและสิ่งปลูกสร้าง</t>
  </si>
  <si>
    <t xml:space="preserve"> 5.4 อื่นๆ</t>
  </si>
  <si>
    <t>2.1 ภาษีมูลค่าเพิ่ม 1 ใน 9</t>
  </si>
  <si>
    <t>2.7 อื่น ๆ</t>
  </si>
  <si>
    <t>3.3 ค่าภาคหลวงแร่</t>
  </si>
  <si>
    <t>4. รายได้จากเงินอุดหนุน</t>
  </si>
  <si>
    <t>4.1 หมวดเงินอุดหนุนทั่วไป</t>
  </si>
  <si>
    <t>4.2 เงินอุดหนุนเฉพาะกิจ</t>
  </si>
  <si>
    <t>รวมรายได้ (1+2+3+4)</t>
  </si>
  <si>
    <t>5. รายรับจากเงินสะสม</t>
  </si>
  <si>
    <t xml:space="preserve">    1.1.1 เงินต้น</t>
  </si>
  <si>
    <t xml:space="preserve">  4.3.1  เงินกู้จาก ธนาคาร</t>
  </si>
  <si>
    <t>6. รวมรายจ่าย (1+2+3+4+5)</t>
  </si>
  <si>
    <t xml:space="preserve">    1.1.1 ภาษีโรงเรือนและที่ดิน</t>
  </si>
  <si>
    <t xml:space="preserve">    1.1.2 ภาษีบำรุงท้องที่</t>
  </si>
  <si>
    <t xml:space="preserve">    1.1.3 ภาษีป้าย</t>
  </si>
  <si>
    <t xml:space="preserve">    1.1.4 อากรฆ่าสัตว์</t>
  </si>
  <si>
    <t xml:space="preserve">    1.1.5 อากรรังนกอีแอ่น</t>
  </si>
  <si>
    <t xml:space="preserve">    1.1.6 ภาษีบำรุง อบจ.จากยาสูบ</t>
  </si>
  <si>
    <t xml:space="preserve">    1.1.7 ภาษีบำรุง อบจ.จากน้ำมัน</t>
  </si>
  <si>
    <t xml:space="preserve">    1.2.2 รายได้จากทรัพย์สิน</t>
  </si>
  <si>
    <t xml:space="preserve">    1.2.3  รายได้จากสาธารณูปโภคและการพาณิชย์</t>
  </si>
  <si>
    <t xml:space="preserve">   1.2.4 รายได้เบ็ดเตล็ด</t>
  </si>
  <si>
    <t xml:space="preserve">   1.2.5 รายได้จากทุน</t>
  </si>
  <si>
    <t>3.4 ค่าภาคหลวงปิโตรเลียม</t>
  </si>
  <si>
    <t>รวมรายรับ (1+2+3+4+5+6+7)</t>
  </si>
  <si>
    <t>2. รายได้จากภาษีอากรที่รัฐจัดเก็บให้</t>
  </si>
  <si>
    <t>3. รายได้จากภาษีอากรที่รัฐบาลแบ่งให้</t>
  </si>
  <si>
    <t xml:space="preserve">    6.1 เงินกู้จากธนาคาร</t>
  </si>
  <si>
    <t xml:space="preserve">    6.2 เงินกู้จากกสท. และ กสอ.</t>
  </si>
  <si>
    <t xml:space="preserve">  4.3.2  เงินกู้จาก กสท. และ กสอ.</t>
  </si>
  <si>
    <t xml:space="preserve">       1.2.2.4 อื่นๆ</t>
  </si>
  <si>
    <t xml:space="preserve">    1.1.2 ดอกเบี้ย</t>
  </si>
  <si>
    <t>3.1 ภาษีมูลค่าเพิ่มที่จัดเก็บตาม พรบ. อบจ. ร้อยละ 5</t>
  </si>
  <si>
    <t>3.2 ภาษีมูลค่าเพิ่มที่จัดสรรให้ตาม พรบ. กำหนดแผน</t>
  </si>
  <si>
    <t xml:space="preserve">    1.1.8 ค่าธรรมเนียมบำรุง อบจ. จากผู้เข้าพักในโรงแรม</t>
  </si>
  <si>
    <t>1. เงินสะสม</t>
  </si>
  <si>
    <t>2. เงินทุนสำรองเงินสะสม</t>
  </si>
  <si>
    <t>บัญชีรายละเอียดรายรับ - จ่ายจริง</t>
  </si>
  <si>
    <t>องค์การบริหารส่วนตำบลนายูง  อำเภอศรีธาตุ  จังหวัดอุดรธานี</t>
  </si>
  <si>
    <t>-</t>
  </si>
  <si>
    <t>4.4 อื่นๆ ระบุ.....(เงินทุนสำรองเงินสะสม)....</t>
  </si>
  <si>
    <t>ประจำปีงบประมาณ 2562</t>
  </si>
  <si>
    <t>ปีงบประมาณ 2562</t>
  </si>
  <si>
    <t>บัญชีรายละเอียดรายรับ - จ่ายจริง   ประจำปีงบประมาณ 2562</t>
  </si>
  <si>
    <t>ตารางเงินสะสม (รายเดือน) ปีงบประมาณ 2562</t>
  </si>
  <si>
    <t>ตารางรายจ่ายจริง (ตามหมวด) ปีงบประมาณ 2562</t>
  </si>
  <si>
    <r>
      <t xml:space="preserve"> </t>
    </r>
    <r>
      <rPr>
        <sz val="14"/>
        <color indexed="8"/>
        <rFont val="TH SarabunPSK"/>
        <family val="2"/>
      </rPr>
      <t>ตารางรายรับจริง ปีงบประมาณ 2562</t>
    </r>
  </si>
  <si>
    <t>ณ สิ้นเดือน ..มีนาคม..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</si>
</sst>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sz val="16"/>
      <color indexed="63"/>
      <name val="TH SarabunPSK"/>
      <family val="2"/>
    </font>
    <font>
      <b/>
      <sz val="14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4"/>
      <color indexed="8"/>
      <name val="TH SarabunPSK"/>
      <family val="2"/>
    </font>
    <font>
      <b/>
      <i/>
      <sz val="14"/>
      <name val="TH SarabunPSK"/>
      <family val="2"/>
    </font>
    <font>
      <i/>
      <sz val="14"/>
      <color indexed="8"/>
      <name val="TH SarabunPSK"/>
      <family val="2"/>
    </font>
    <font>
      <sz val="14"/>
      <color indexed="63"/>
      <name val="TH SarabunPSK"/>
      <family val="2"/>
    </font>
    <font>
      <b/>
      <sz val="14"/>
      <color indexed="6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i/>
      <sz val="14"/>
      <color theme="1"/>
      <name val="TH SarabunPSK"/>
      <family val="2"/>
    </font>
    <font>
      <b/>
      <sz val="14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7">
    <xf numFmtId="0" fontId="0" fillId="0" borderId="0" xfId="0"/>
    <xf numFmtId="0" fontId="7" fillId="0" borderId="0" xfId="0" applyFont="1"/>
    <xf numFmtId="0" fontId="1" fillId="0" borderId="0" xfId="0" applyFont="1" applyBorder="1" applyAlignment="1">
      <alignment horizontal="center" readingOrder="1"/>
    </xf>
    <xf numFmtId="0" fontId="2" fillId="0" borderId="0" xfId="0" applyFont="1" applyBorder="1" applyAlignment="1">
      <alignment horizontal="center" readingOrder="1"/>
    </xf>
    <xf numFmtId="0" fontId="1" fillId="3" borderId="1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43" fontId="4" fillId="0" borderId="2" xfId="1" applyFont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5" fillId="0" borderId="0" xfId="0" applyFont="1" applyBorder="1" applyAlignment="1">
      <alignment horizontal="center" readingOrder="1"/>
    </xf>
    <xf numFmtId="0" fontId="8" fillId="0" borderId="0" xfId="0" applyFont="1" applyBorder="1" applyAlignment="1">
      <alignment horizont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8" fillId="2" borderId="0" xfId="0" applyFont="1" applyFill="1" applyAlignment="1"/>
    <xf numFmtId="4" fontId="9" fillId="4" borderId="2" xfId="0" applyNumberFormat="1" applyFont="1" applyFill="1" applyBorder="1" applyAlignment="1"/>
    <xf numFmtId="43" fontId="5" fillId="4" borderId="2" xfId="1" applyFont="1" applyFill="1" applyBorder="1"/>
    <xf numFmtId="43" fontId="8" fillId="3" borderId="2" xfId="1" applyFont="1" applyFill="1" applyBorder="1" applyAlignment="1"/>
    <xf numFmtId="43" fontId="5" fillId="0" borderId="2" xfId="1" applyFont="1" applyFill="1" applyBorder="1" applyAlignment="1"/>
    <xf numFmtId="4" fontId="9" fillId="2" borderId="3" xfId="0" applyNumberFormat="1" applyFont="1" applyFill="1" applyBorder="1" applyAlignment="1"/>
    <xf numFmtId="43" fontId="5" fillId="2" borderId="3" xfId="1" applyFont="1" applyFill="1" applyBorder="1"/>
    <xf numFmtId="43" fontId="8" fillId="3" borderId="3" xfId="1" applyFont="1" applyFill="1" applyBorder="1" applyAlignment="1"/>
    <xf numFmtId="43" fontId="5" fillId="0" borderId="3" xfId="1" applyFont="1" applyFill="1" applyBorder="1" applyAlignment="1"/>
    <xf numFmtId="4" fontId="10" fillId="2" borderId="3" xfId="0" applyNumberFormat="1" applyFont="1" applyFill="1" applyBorder="1" applyAlignment="1">
      <alignment horizontal="left" indent="1"/>
    </xf>
    <xf numFmtId="43" fontId="10" fillId="0" borderId="3" xfId="1" applyFont="1" applyBorder="1"/>
    <xf numFmtId="43" fontId="9" fillId="0" borderId="3" xfId="1" applyFont="1" applyBorder="1"/>
    <xf numFmtId="4" fontId="9" fillId="2" borderId="3" xfId="0" applyNumberFormat="1" applyFont="1" applyFill="1" applyBorder="1" applyAlignment="1">
      <alignment horizontal="left"/>
    </xf>
    <xf numFmtId="4" fontId="10" fillId="2" borderId="3" xfId="0" applyNumberFormat="1" applyFont="1" applyFill="1" applyBorder="1" applyAlignment="1">
      <alignment horizontal="left"/>
    </xf>
    <xf numFmtId="43" fontId="8" fillId="2" borderId="3" xfId="1" applyFont="1" applyFill="1" applyBorder="1"/>
    <xf numFmtId="4" fontId="10" fillId="2" borderId="6" xfId="0" applyNumberFormat="1" applyFont="1" applyFill="1" applyBorder="1" applyAlignment="1">
      <alignment horizontal="left"/>
    </xf>
    <xf numFmtId="43" fontId="8" fillId="2" borderId="6" xfId="1" applyFont="1" applyFill="1" applyBorder="1"/>
    <xf numFmtId="43" fontId="8" fillId="3" borderId="6" xfId="1" applyFont="1" applyFill="1" applyBorder="1" applyAlignment="1"/>
    <xf numFmtId="4" fontId="10" fillId="0" borderId="0" xfId="0" applyNumberFormat="1" applyFont="1" applyFill="1" applyBorder="1" applyAlignment="1">
      <alignment horizontal="left"/>
    </xf>
    <xf numFmtId="43" fontId="8" fillId="0" borderId="0" xfId="1" applyFont="1" applyFill="1" applyBorder="1"/>
    <xf numFmtId="43" fontId="8" fillId="0" borderId="0" xfId="1" applyFont="1" applyFill="1" applyBorder="1" applyAlignment="1"/>
    <xf numFmtId="43" fontId="5" fillId="0" borderId="0" xfId="1" applyFont="1" applyFill="1" applyBorder="1" applyAlignment="1"/>
    <xf numFmtId="4" fontId="9" fillId="2" borderId="5" xfId="0" applyNumberFormat="1" applyFont="1" applyFill="1" applyBorder="1" applyAlignment="1">
      <alignment horizontal="left"/>
    </xf>
    <xf numFmtId="43" fontId="8" fillId="2" borderId="5" xfId="1" applyFont="1" applyFill="1" applyBorder="1"/>
    <xf numFmtId="43" fontId="8" fillId="3" borderId="5" xfId="1" applyFont="1" applyFill="1" applyBorder="1" applyAlignment="1"/>
    <xf numFmtId="43" fontId="5" fillId="2" borderId="5" xfId="1" applyFont="1" applyFill="1" applyBorder="1" applyAlignment="1"/>
    <xf numFmtId="4" fontId="9" fillId="4" borderId="3" xfId="0" applyNumberFormat="1" applyFont="1" applyFill="1" applyBorder="1" applyAlignment="1">
      <alignment horizontal="left"/>
    </xf>
    <xf numFmtId="43" fontId="9" fillId="4" borderId="3" xfId="1" applyFont="1" applyFill="1" applyBorder="1"/>
    <xf numFmtId="4" fontId="9" fillId="4" borderId="3" xfId="0" applyNumberFormat="1" applyFont="1" applyFill="1" applyBorder="1" applyAlignment="1"/>
    <xf numFmtId="43" fontId="9" fillId="0" borderId="3" xfId="1" applyFont="1" applyFill="1" applyBorder="1"/>
    <xf numFmtId="43" fontId="8" fillId="4" borderId="3" xfId="1" applyFont="1" applyFill="1" applyBorder="1"/>
    <xf numFmtId="0" fontId="11" fillId="2" borderId="0" xfId="0" applyFont="1" applyFill="1" applyAlignment="1"/>
    <xf numFmtId="4" fontId="12" fillId="5" borderId="6" xfId="0" applyNumberFormat="1" applyFont="1" applyFill="1" applyBorder="1" applyAlignment="1">
      <alignment horizontal="center"/>
    </xf>
    <xf numFmtId="43" fontId="11" fillId="5" borderId="6" xfId="1" applyFont="1" applyFill="1" applyBorder="1"/>
    <xf numFmtId="4" fontId="9" fillId="4" borderId="5" xfId="0" applyNumberFormat="1" applyFont="1" applyFill="1" applyBorder="1" applyAlignment="1">
      <alignment horizontal="left"/>
    </xf>
    <xf numFmtId="43" fontId="8" fillId="4" borderId="2" xfId="1" applyFont="1" applyFill="1" applyBorder="1"/>
    <xf numFmtId="43" fontId="5" fillId="2" borderId="5" xfId="1" applyFont="1" applyFill="1" applyBorder="1" applyAlignment="1">
      <alignment vertical="center"/>
    </xf>
    <xf numFmtId="0" fontId="11" fillId="2" borderId="0" xfId="0" applyFont="1" applyFill="1"/>
    <xf numFmtId="4" fontId="12" fillId="5" borderId="4" xfId="0" applyNumberFormat="1" applyFont="1" applyFill="1" applyBorder="1" applyAlignment="1">
      <alignment horizontal="center"/>
    </xf>
    <xf numFmtId="43" fontId="11" fillId="5" borderId="4" xfId="1" applyFont="1" applyFill="1" applyBorder="1"/>
    <xf numFmtId="4" fontId="12" fillId="0" borderId="7" xfId="0" applyNumberFormat="1" applyFont="1" applyFill="1" applyBorder="1" applyAlignment="1">
      <alignment horizontal="center"/>
    </xf>
    <xf numFmtId="43" fontId="11" fillId="0" borderId="7" xfId="1" applyFont="1" applyFill="1" applyBorder="1"/>
    <xf numFmtId="43" fontId="8" fillId="0" borderId="7" xfId="1" applyFont="1" applyFill="1" applyBorder="1" applyAlignment="1"/>
    <xf numFmtId="43" fontId="8" fillId="0" borderId="7" xfId="1" applyFont="1" applyFill="1" applyBorder="1"/>
    <xf numFmtId="43" fontId="5" fillId="0" borderId="7" xfId="1" applyFont="1" applyFill="1" applyBorder="1" applyAlignment="1"/>
    <xf numFmtId="0" fontId="5" fillId="0" borderId="0" xfId="0" applyFont="1" applyBorder="1" applyAlignment="1">
      <alignment horizontal="left" readingOrder="1"/>
    </xf>
    <xf numFmtId="0" fontId="8" fillId="0" borderId="0" xfId="0" applyFont="1" applyBorder="1" applyAlignment="1">
      <alignment horizontal="left" readingOrder="1"/>
    </xf>
    <xf numFmtId="43" fontId="10" fillId="3" borderId="4" xfId="1" applyFont="1" applyFill="1" applyBorder="1" applyAlignment="1"/>
    <xf numFmtId="43" fontId="11" fillId="5" borderId="4" xfId="1" applyFont="1" applyFill="1" applyBorder="1" applyAlignment="1"/>
    <xf numFmtId="4" fontId="12" fillId="5" borderId="4" xfId="0" applyNumberFormat="1" applyFont="1" applyFill="1" applyBorder="1" applyAlignment="1">
      <alignment horizontal="left"/>
    </xf>
    <xf numFmtId="0" fontId="13" fillId="2" borderId="0" xfId="0" applyFont="1" applyFill="1" applyAlignment="1"/>
    <xf numFmtId="43" fontId="10" fillId="3" borderId="3" xfId="1" applyFont="1" applyFill="1" applyBorder="1" applyAlignment="1"/>
    <xf numFmtId="43" fontId="14" fillId="0" borderId="3" xfId="1" applyFont="1" applyBorder="1" applyAlignment="1"/>
    <xf numFmtId="43" fontId="9" fillId="4" borderId="3" xfId="1" applyFont="1" applyFill="1" applyBorder="1" applyAlignment="1"/>
    <xf numFmtId="4" fontId="10" fillId="2" borderId="3" xfId="0" applyNumberFormat="1" applyFont="1" applyFill="1" applyBorder="1" applyAlignment="1">
      <alignment horizontal="left" indent="2"/>
    </xf>
    <xf numFmtId="43" fontId="10" fillId="4" borderId="3" xfId="1" applyFont="1" applyFill="1" applyBorder="1" applyAlignment="1"/>
    <xf numFmtId="43" fontId="15" fillId="4" borderId="2" xfId="1" applyFont="1" applyFill="1" applyBorder="1" applyAlignment="1"/>
    <xf numFmtId="4" fontId="10" fillId="2" borderId="0" xfId="0" applyNumberFormat="1" applyFont="1" applyFill="1" applyBorder="1" applyAlignment="1">
      <alignment horizontal="left"/>
    </xf>
    <xf numFmtId="43" fontId="8" fillId="2" borderId="0" xfId="1" applyFont="1" applyFill="1" applyBorder="1"/>
    <xf numFmtId="43" fontId="8" fillId="3" borderId="0" xfId="1" applyFont="1" applyFill="1" applyBorder="1" applyAlignment="1"/>
    <xf numFmtId="43" fontId="4" fillId="0" borderId="2" xfId="1" applyFont="1" applyBorder="1" applyAlignment="1">
      <alignment horizontal="center" vertical="center"/>
    </xf>
    <xf numFmtId="0" fontId="10" fillId="2" borderId="0" xfId="0" applyFont="1" applyFill="1" applyAlignment="1"/>
    <xf numFmtId="43" fontId="10" fillId="0" borderId="3" xfId="1" applyFont="1" applyBorder="1" applyAlignment="1"/>
    <xf numFmtId="0" fontId="10" fillId="2" borderId="0" xfId="0" applyFont="1" applyFill="1"/>
    <xf numFmtId="0" fontId="8" fillId="6" borderId="0" xfId="0" applyFont="1" applyFill="1" applyBorder="1" applyAlignment="1">
      <alignment horizontal="center" readingOrder="1"/>
    </xf>
    <xf numFmtId="0" fontId="5" fillId="6" borderId="1" xfId="0" applyFont="1" applyFill="1" applyBorder="1" applyAlignment="1">
      <alignment horizontal="center" vertical="center"/>
    </xf>
    <xf numFmtId="43" fontId="5" fillId="6" borderId="2" xfId="1" applyFont="1" applyFill="1" applyBorder="1"/>
    <xf numFmtId="43" fontId="5" fillId="6" borderId="3" xfId="1" applyFont="1" applyFill="1" applyBorder="1"/>
    <xf numFmtId="43" fontId="10" fillId="6" borderId="3" xfId="1" applyFont="1" applyFill="1" applyBorder="1"/>
    <xf numFmtId="43" fontId="9" fillId="6" borderId="3" xfId="1" applyFont="1" applyFill="1" applyBorder="1"/>
    <xf numFmtId="43" fontId="8" fillId="6" borderId="3" xfId="1" applyFont="1" applyFill="1" applyBorder="1"/>
    <xf numFmtId="43" fontId="8" fillId="6" borderId="6" xfId="1" applyFont="1" applyFill="1" applyBorder="1"/>
    <xf numFmtId="43" fontId="8" fillId="6" borderId="0" xfId="1" applyFont="1" applyFill="1" applyBorder="1"/>
    <xf numFmtId="43" fontId="8" fillId="6" borderId="5" xfId="1" applyFont="1" applyFill="1" applyBorder="1"/>
    <xf numFmtId="43" fontId="11" fillId="6" borderId="6" xfId="1" applyFont="1" applyFill="1" applyBorder="1"/>
    <xf numFmtId="43" fontId="8" fillId="6" borderId="2" xfId="1" applyFont="1" applyFill="1" applyBorder="1"/>
    <xf numFmtId="43" fontId="11" fillId="6" borderId="4" xfId="1" applyFont="1" applyFill="1" applyBorder="1"/>
    <xf numFmtId="43" fontId="11" fillId="6" borderId="7" xfId="1" applyFont="1" applyFill="1" applyBorder="1"/>
    <xf numFmtId="0" fontId="8" fillId="6" borderId="0" xfId="0" applyFont="1" applyFill="1" applyBorder="1" applyAlignment="1">
      <alignment horizontal="left" readingOrder="1"/>
    </xf>
    <xf numFmtId="0" fontId="8" fillId="6" borderId="0" xfId="0" applyFont="1" applyFill="1"/>
    <xf numFmtId="43" fontId="5" fillId="2" borderId="6" xfId="1" applyFont="1" applyFill="1" applyBorder="1" applyAlignment="1"/>
    <xf numFmtId="43" fontId="4" fillId="0" borderId="1" xfId="1" applyFont="1" applyBorder="1" applyAlignment="1">
      <alignment horizontal="center" vertical="center"/>
    </xf>
    <xf numFmtId="43" fontId="5" fillId="3" borderId="3" xfId="1" applyFont="1" applyFill="1" applyBorder="1"/>
    <xf numFmtId="0" fontId="16" fillId="0" borderId="0" xfId="0" applyFont="1" applyBorder="1" applyAlignment="1">
      <alignment horizontal="center" readingOrder="1"/>
    </xf>
    <xf numFmtId="0" fontId="17" fillId="3" borderId="1" xfId="0" applyFont="1" applyFill="1" applyBorder="1" applyAlignment="1">
      <alignment horizontal="center"/>
    </xf>
    <xf numFmtId="43" fontId="17" fillId="0" borderId="2" xfId="1" applyFont="1" applyFill="1" applyBorder="1" applyAlignment="1"/>
    <xf numFmtId="43" fontId="17" fillId="0" borderId="3" xfId="1" applyFont="1" applyFill="1" applyBorder="1" applyAlignment="1"/>
    <xf numFmtId="43" fontId="17" fillId="0" borderId="6" xfId="1" applyFont="1" applyFill="1" applyBorder="1" applyAlignment="1"/>
    <xf numFmtId="43" fontId="17" fillId="0" borderId="4" xfId="1" applyFont="1" applyFill="1" applyBorder="1" applyAlignment="1"/>
    <xf numFmtId="43" fontId="16" fillId="2" borderId="0" xfId="1" applyFont="1" applyFill="1"/>
    <xf numFmtId="43" fontId="16" fillId="2" borderId="0" xfId="0" applyNumberFormat="1" applyFont="1" applyFill="1"/>
    <xf numFmtId="0" fontId="16" fillId="2" borderId="0" xfId="0" applyFont="1" applyFill="1"/>
    <xf numFmtId="43" fontId="5" fillId="7" borderId="5" xfId="1" applyFont="1" applyFill="1" applyBorder="1" applyAlignment="1"/>
    <xf numFmtId="0" fontId="17" fillId="3" borderId="1" xfId="0" applyFont="1" applyFill="1" applyBorder="1" applyAlignment="1">
      <alignment horizontal="center" vertical="center"/>
    </xf>
    <xf numFmtId="43" fontId="17" fillId="4" borderId="2" xfId="1" applyFont="1" applyFill="1" applyBorder="1"/>
    <xf numFmtId="43" fontId="17" fillId="2" borderId="3" xfId="1" applyFont="1" applyFill="1" applyBorder="1"/>
    <xf numFmtId="43" fontId="16" fillId="0" borderId="3" xfId="1" applyFont="1" applyBorder="1"/>
    <xf numFmtId="43" fontId="17" fillId="0" borderId="3" xfId="1" applyFont="1" applyBorder="1"/>
    <xf numFmtId="43" fontId="16" fillId="2" borderId="3" xfId="1" applyFont="1" applyFill="1" applyBorder="1"/>
    <xf numFmtId="43" fontId="16" fillId="2" borderId="6" xfId="1" applyFont="1" applyFill="1" applyBorder="1"/>
    <xf numFmtId="43" fontId="16" fillId="2" borderId="0" xfId="1" applyFont="1" applyFill="1" applyBorder="1"/>
    <xf numFmtId="43" fontId="16" fillId="0" borderId="0" xfId="1" applyFont="1" applyFill="1" applyBorder="1"/>
    <xf numFmtId="43" fontId="16" fillId="2" borderId="5" xfId="1" applyFont="1" applyFill="1" applyBorder="1"/>
    <xf numFmtId="43" fontId="17" fillId="4" borderId="3" xfId="1" applyFont="1" applyFill="1" applyBorder="1"/>
    <xf numFmtId="43" fontId="17" fillId="0" borderId="3" xfId="1" applyFont="1" applyFill="1" applyBorder="1"/>
    <xf numFmtId="43" fontId="16" fillId="4" borderId="3" xfId="1" applyFont="1" applyFill="1" applyBorder="1"/>
    <xf numFmtId="43" fontId="18" fillId="5" borderId="6" xfId="1" applyFont="1" applyFill="1" applyBorder="1"/>
    <xf numFmtId="43" fontId="16" fillId="4" borderId="2" xfId="1" applyFont="1" applyFill="1" applyBorder="1"/>
    <xf numFmtId="43" fontId="18" fillId="5" borderId="4" xfId="1" applyFont="1" applyFill="1" applyBorder="1"/>
    <xf numFmtId="43" fontId="18" fillId="0" borderId="7" xfId="1" applyFont="1" applyFill="1" applyBorder="1"/>
    <xf numFmtId="0" fontId="16" fillId="0" borderId="0" xfId="0" applyFont="1" applyBorder="1" applyAlignment="1">
      <alignment horizontal="left" readingOrder="1"/>
    </xf>
    <xf numFmtId="43" fontId="19" fillId="2" borderId="5" xfId="1" applyFont="1" applyFill="1" applyBorder="1" applyAlignment="1"/>
    <xf numFmtId="43" fontId="19" fillId="0" borderId="6" xfId="1" applyFont="1" applyFill="1" applyBorder="1" applyAlignment="1"/>
    <xf numFmtId="43" fontId="19" fillId="0" borderId="3" xfId="1" applyFont="1" applyFill="1" applyBorder="1" applyAlignment="1"/>
    <xf numFmtId="43" fontId="19" fillId="2" borderId="3" xfId="1" applyFont="1" applyFill="1" applyBorder="1"/>
    <xf numFmtId="0" fontId="5" fillId="0" borderId="0" xfId="0" applyFont="1" applyBorder="1" applyAlignment="1">
      <alignment horizontal="left" readingOrder="1"/>
    </xf>
    <xf numFmtId="0" fontId="8" fillId="0" borderId="0" xfId="0" applyFont="1" applyBorder="1" applyAlignment="1">
      <alignment horizontal="left" readingOrder="1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" fontId="9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</xdr:colOff>
      <xdr:row>0</xdr:row>
      <xdr:rowOff>121920</xdr:rowOff>
    </xdr:from>
    <xdr:to>
      <xdr:col>18</xdr:col>
      <xdr:colOff>17</xdr:colOff>
      <xdr:row>1</xdr:row>
      <xdr:rowOff>211409</xdr:rowOff>
    </xdr:to>
    <xdr:sp macro="" textlink="">
      <xdr:nvSpPr>
        <xdr:cNvPr id="4" name="Rounded Rectangle 3"/>
        <xdr:cNvSpPr/>
      </xdr:nvSpPr>
      <xdr:spPr>
        <a:xfrm>
          <a:off x="10974705" y="121920"/>
          <a:ext cx="2055512" cy="24188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สิ่งที่ส่งมาด้วย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0</xdr:row>
      <xdr:rowOff>121920</xdr:rowOff>
    </xdr:from>
    <xdr:to>
      <xdr:col>19</xdr:col>
      <xdr:colOff>0</xdr:colOff>
      <xdr:row>1</xdr:row>
      <xdr:rowOff>211409</xdr:rowOff>
    </xdr:to>
    <xdr:sp macro="" textlink="">
      <xdr:nvSpPr>
        <xdr:cNvPr id="4" name="Rounded Rectangle 3"/>
        <xdr:cNvSpPr/>
      </xdr:nvSpPr>
      <xdr:spPr>
        <a:xfrm>
          <a:off x="10982325" y="121920"/>
          <a:ext cx="2047875" cy="24188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สิ่งที่ส่งมาด้วย 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50800</xdr:colOff>
      <xdr:row>0</xdr:row>
      <xdr:rowOff>0</xdr:rowOff>
    </xdr:from>
    <xdr:to>
      <xdr:col>14</xdr:col>
      <xdr:colOff>120700</xdr:colOff>
      <xdr:row>1</xdr:row>
      <xdr:rowOff>15875</xdr:rowOff>
    </xdr:to>
    <xdr:sp macro="" textlink="">
      <xdr:nvSpPr>
        <xdr:cNvPr id="2" name="Rounded Rectangle 3"/>
        <xdr:cNvSpPr/>
      </xdr:nvSpPr>
      <xdr:spPr>
        <a:xfrm>
          <a:off x="8280400" y="0"/>
          <a:ext cx="1441500" cy="1968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สิ่งที่ส่งมาด้วย </a:t>
          </a:r>
          <a:r>
            <a:rPr lang="en-US" sz="1400" b="1">
              <a:solidFill>
                <a:sysClr val="windowText" lastClr="000000"/>
              </a:solidFill>
              <a:latin typeface="TH SarabunIT๙" pitchFamily="34" charset="-34"/>
              <a:cs typeface="TH SarabunIT๙" pitchFamily="34" charset="-34"/>
            </a:rPr>
            <a:t>3</a:t>
          </a:r>
          <a:endParaRPr lang="th-TH" sz="1400" b="1">
            <a:solidFill>
              <a:sysClr val="windowText" lastClr="000000"/>
            </a:solidFill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opLeftCell="A52" zoomScale="80" zoomScaleNormal="80" workbookViewId="0">
      <selection sqref="A1:R74"/>
    </sheetView>
  </sheetViews>
  <sheetFormatPr defaultColWidth="9" defaultRowHeight="18.75" x14ac:dyDescent="0.3"/>
  <cols>
    <col min="1" max="1" width="38.5" style="8" bestFit="1" customWidth="1"/>
    <col min="2" max="2" width="13.375" style="8" bestFit="1" customWidth="1"/>
    <col min="3" max="3" width="12.5" style="105" bestFit="1" customWidth="1"/>
    <col min="4" max="4" width="11.125" style="8" bestFit="1" customWidth="1"/>
    <col min="5" max="5" width="11.75" style="8" bestFit="1" customWidth="1"/>
    <col min="6" max="8" width="12.5" style="8" bestFit="1" customWidth="1"/>
    <col min="9" max="9" width="12.75" style="8" customWidth="1"/>
    <col min="10" max="14" width="9.875" style="8" customWidth="1"/>
    <col min="15" max="15" width="9.875" style="93" customWidth="1"/>
    <col min="16" max="16" width="9.875" style="8" customWidth="1"/>
    <col min="17" max="17" width="10.875" style="8" customWidth="1"/>
    <col min="18" max="18" width="13" style="8" customWidth="1"/>
    <col min="19" max="16384" width="9" style="8"/>
  </cols>
  <sheetData>
    <row r="1" spans="1:18" x14ac:dyDescent="0.3">
      <c r="A1" s="136" t="s">
        <v>116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x14ac:dyDescent="0.3">
      <c r="A2" s="137" t="s">
        <v>108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18" x14ac:dyDescent="0.3">
      <c r="A3" s="137" t="s">
        <v>107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1:18" x14ac:dyDescent="0.3">
      <c r="A4" s="137" t="s">
        <v>111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1:18" s="9" customFormat="1" x14ac:dyDescent="0.3">
      <c r="A5" s="10"/>
      <c r="B5" s="11"/>
      <c r="C5" s="9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78"/>
      <c r="P5" s="11"/>
      <c r="Q5" s="11"/>
      <c r="R5" s="11"/>
    </row>
    <row r="6" spans="1:18" x14ac:dyDescent="0.3">
      <c r="A6" s="131" t="s">
        <v>0</v>
      </c>
      <c r="B6" s="133" t="s">
        <v>112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/>
    </row>
    <row r="7" spans="1:18" x14ac:dyDescent="0.3">
      <c r="A7" s="132"/>
      <c r="B7" s="12" t="s">
        <v>1</v>
      </c>
      <c r="C7" s="107" t="s">
        <v>2</v>
      </c>
      <c r="D7" s="12" t="s">
        <v>3</v>
      </c>
      <c r="E7" s="12" t="s">
        <v>14</v>
      </c>
      <c r="F7" s="12" t="s">
        <v>4</v>
      </c>
      <c r="G7" s="12" t="s">
        <v>5</v>
      </c>
      <c r="H7" s="12" t="s">
        <v>6</v>
      </c>
      <c r="I7" s="12" t="s">
        <v>15</v>
      </c>
      <c r="J7" s="12" t="s">
        <v>7</v>
      </c>
      <c r="K7" s="12" t="s">
        <v>8</v>
      </c>
      <c r="L7" s="12" t="s">
        <v>9</v>
      </c>
      <c r="M7" s="12" t="s">
        <v>16</v>
      </c>
      <c r="N7" s="12" t="s">
        <v>10</v>
      </c>
      <c r="O7" s="79" t="s">
        <v>11</v>
      </c>
      <c r="P7" s="12" t="s">
        <v>12</v>
      </c>
      <c r="Q7" s="13" t="s">
        <v>17</v>
      </c>
      <c r="R7" s="13" t="s">
        <v>13</v>
      </c>
    </row>
    <row r="8" spans="1:18" s="14" customFormat="1" x14ac:dyDescent="0.3">
      <c r="A8" s="15" t="s">
        <v>18</v>
      </c>
      <c r="B8" s="16">
        <f>B9+B18</f>
        <v>9402.8100000000013</v>
      </c>
      <c r="C8" s="108">
        <f>C9+C18</f>
        <v>30317.33</v>
      </c>
      <c r="D8" s="16">
        <f>D9+D18</f>
        <v>2920</v>
      </c>
      <c r="E8" s="17">
        <f>SUM(B8:D8)</f>
        <v>42640.14</v>
      </c>
      <c r="F8" s="16">
        <f>F9+F18</f>
        <v>48730.58</v>
      </c>
      <c r="G8" s="16">
        <f>G9+G18</f>
        <v>97075</v>
      </c>
      <c r="H8" s="16">
        <f>H9+H18</f>
        <v>148582.15</v>
      </c>
      <c r="I8" s="17">
        <f>SUM(F8:H8)</f>
        <v>294387.73</v>
      </c>
      <c r="J8" s="16">
        <f>J9+J18</f>
        <v>0</v>
      </c>
      <c r="K8" s="16">
        <f>K9+K18</f>
        <v>0</v>
      </c>
      <c r="L8" s="16">
        <f>L9+L18</f>
        <v>0</v>
      </c>
      <c r="M8" s="17">
        <f t="shared" ref="M8:M34" si="0">SUM(J8:L8)</f>
        <v>0</v>
      </c>
      <c r="N8" s="16">
        <f>N9+N18</f>
        <v>0</v>
      </c>
      <c r="O8" s="80">
        <f>O9+O18</f>
        <v>0</v>
      </c>
      <c r="P8" s="16">
        <f>P9+P18</f>
        <v>0</v>
      </c>
      <c r="Q8" s="17">
        <f t="shared" ref="Q8:Q34" si="1">SUM(N8:P8)</f>
        <v>0</v>
      </c>
      <c r="R8" s="18">
        <f>E8+I8+M8+Q8</f>
        <v>337027.87</v>
      </c>
    </row>
    <row r="9" spans="1:18" s="14" customFormat="1" x14ac:dyDescent="0.3">
      <c r="A9" s="19" t="s">
        <v>19</v>
      </c>
      <c r="B9" s="20">
        <f>SUM(B10:B17)</f>
        <v>0</v>
      </c>
      <c r="C9" s="109">
        <f t="shared" ref="C9:Q9" si="2">SUM(C10:C17)</f>
        <v>0</v>
      </c>
      <c r="D9" s="20">
        <f t="shared" si="2"/>
        <v>0</v>
      </c>
      <c r="E9" s="96">
        <f t="shared" si="2"/>
        <v>0</v>
      </c>
      <c r="F9" s="20">
        <f>SUM(F10:F17)</f>
        <v>34462</v>
      </c>
      <c r="G9" s="20">
        <f t="shared" ref="G9:H9" si="3">SUM(G10:G17)</f>
        <v>83175</v>
      </c>
      <c r="H9" s="20">
        <f t="shared" si="3"/>
        <v>80211</v>
      </c>
      <c r="I9" s="96">
        <f>SUM(I10:I17)</f>
        <v>197848</v>
      </c>
      <c r="J9" s="20"/>
      <c r="K9" s="20"/>
      <c r="L9" s="20">
        <f t="shared" si="2"/>
        <v>0</v>
      </c>
      <c r="M9" s="96">
        <f t="shared" si="2"/>
        <v>0</v>
      </c>
      <c r="N9" s="20">
        <f t="shared" si="2"/>
        <v>0</v>
      </c>
      <c r="O9" s="20">
        <f t="shared" si="2"/>
        <v>0</v>
      </c>
      <c r="P9" s="20">
        <f t="shared" si="2"/>
        <v>0</v>
      </c>
      <c r="Q9" s="96">
        <f t="shared" si="2"/>
        <v>0</v>
      </c>
      <c r="R9" s="128">
        <f>SUM(R10:R17)</f>
        <v>197848</v>
      </c>
    </row>
    <row r="10" spans="1:18" s="14" customFormat="1" x14ac:dyDescent="0.3">
      <c r="A10" s="23" t="s">
        <v>82</v>
      </c>
      <c r="B10" s="24"/>
      <c r="C10" s="110"/>
      <c r="D10" s="24"/>
      <c r="E10" s="21">
        <f t="shared" ref="E10:E34" si="4">SUM(B10:D10)</f>
        <v>0</v>
      </c>
      <c r="F10" s="24">
        <v>20130</v>
      </c>
      <c r="G10" s="24">
        <v>43078</v>
      </c>
      <c r="H10" s="24">
        <v>31720</v>
      </c>
      <c r="I10" s="21">
        <f t="shared" ref="I10:I34" si="5">SUM(F10:H10)</f>
        <v>94928</v>
      </c>
      <c r="J10" s="24"/>
      <c r="K10" s="24"/>
      <c r="L10" s="24"/>
      <c r="M10" s="21">
        <f t="shared" si="0"/>
        <v>0</v>
      </c>
      <c r="N10" s="24"/>
      <c r="O10" s="82"/>
      <c r="P10" s="24"/>
      <c r="Q10" s="21">
        <f t="shared" si="1"/>
        <v>0</v>
      </c>
      <c r="R10" s="22">
        <f t="shared" ref="R10:R34" si="6">E10+I10+M10+Q10</f>
        <v>94928</v>
      </c>
    </row>
    <row r="11" spans="1:18" s="14" customFormat="1" x14ac:dyDescent="0.3">
      <c r="A11" s="23" t="s">
        <v>83</v>
      </c>
      <c r="B11" s="24"/>
      <c r="C11" s="110"/>
      <c r="D11" s="24"/>
      <c r="E11" s="21">
        <f t="shared" si="4"/>
        <v>0</v>
      </c>
      <c r="F11" s="24">
        <v>12732</v>
      </c>
      <c r="G11" s="24">
        <v>17937</v>
      </c>
      <c r="H11" s="24">
        <v>26305</v>
      </c>
      <c r="I11" s="21">
        <f t="shared" si="5"/>
        <v>56974</v>
      </c>
      <c r="J11" s="24"/>
      <c r="K11" s="24"/>
      <c r="L11" s="24"/>
      <c r="M11" s="21">
        <f t="shared" si="0"/>
        <v>0</v>
      </c>
      <c r="N11" s="24"/>
      <c r="O11" s="82"/>
      <c r="P11" s="24"/>
      <c r="Q11" s="21">
        <f t="shared" si="1"/>
        <v>0</v>
      </c>
      <c r="R11" s="22">
        <f t="shared" si="6"/>
        <v>56974</v>
      </c>
    </row>
    <row r="12" spans="1:18" s="14" customFormat="1" x14ac:dyDescent="0.3">
      <c r="A12" s="23" t="s">
        <v>84</v>
      </c>
      <c r="B12" s="24"/>
      <c r="C12" s="110"/>
      <c r="D12" s="24"/>
      <c r="E12" s="21">
        <f t="shared" si="4"/>
        <v>0</v>
      </c>
      <c r="F12" s="24">
        <v>1600</v>
      </c>
      <c r="G12" s="24">
        <v>22160</v>
      </c>
      <c r="H12" s="24">
        <v>22186</v>
      </c>
      <c r="I12" s="21">
        <f t="shared" si="5"/>
        <v>45946</v>
      </c>
      <c r="J12" s="24"/>
      <c r="K12" s="24"/>
      <c r="L12" s="24"/>
      <c r="M12" s="21">
        <f t="shared" si="0"/>
        <v>0</v>
      </c>
      <c r="N12" s="24"/>
      <c r="O12" s="82"/>
      <c r="P12" s="24"/>
      <c r="Q12" s="21">
        <f t="shared" si="1"/>
        <v>0</v>
      </c>
      <c r="R12" s="22">
        <f t="shared" si="6"/>
        <v>45946</v>
      </c>
    </row>
    <row r="13" spans="1:18" s="14" customFormat="1" x14ac:dyDescent="0.3">
      <c r="A13" s="23" t="s">
        <v>85</v>
      </c>
      <c r="B13" s="24"/>
      <c r="C13" s="110"/>
      <c r="D13" s="24"/>
      <c r="E13" s="21">
        <f t="shared" si="4"/>
        <v>0</v>
      </c>
      <c r="F13" s="24"/>
      <c r="G13" s="24"/>
      <c r="H13" s="24"/>
      <c r="I13" s="21">
        <f t="shared" si="5"/>
        <v>0</v>
      </c>
      <c r="J13" s="24"/>
      <c r="K13" s="24"/>
      <c r="L13" s="24"/>
      <c r="M13" s="21">
        <f t="shared" si="0"/>
        <v>0</v>
      </c>
      <c r="N13" s="24"/>
      <c r="O13" s="82"/>
      <c r="P13" s="24"/>
      <c r="Q13" s="21">
        <f t="shared" si="1"/>
        <v>0</v>
      </c>
      <c r="R13" s="22">
        <f t="shared" si="6"/>
        <v>0</v>
      </c>
    </row>
    <row r="14" spans="1:18" s="14" customFormat="1" x14ac:dyDescent="0.3">
      <c r="A14" s="23" t="s">
        <v>86</v>
      </c>
      <c r="B14" s="24"/>
      <c r="C14" s="110"/>
      <c r="D14" s="24"/>
      <c r="E14" s="21">
        <f t="shared" si="4"/>
        <v>0</v>
      </c>
      <c r="F14" s="24"/>
      <c r="G14" s="24"/>
      <c r="H14" s="24"/>
      <c r="I14" s="21">
        <f t="shared" si="5"/>
        <v>0</v>
      </c>
      <c r="J14" s="24"/>
      <c r="K14" s="24"/>
      <c r="L14" s="24"/>
      <c r="M14" s="21">
        <f t="shared" si="0"/>
        <v>0</v>
      </c>
      <c r="N14" s="24"/>
      <c r="O14" s="82"/>
      <c r="P14" s="24"/>
      <c r="Q14" s="21">
        <f t="shared" si="1"/>
        <v>0</v>
      </c>
      <c r="R14" s="22">
        <f t="shared" si="6"/>
        <v>0</v>
      </c>
    </row>
    <row r="15" spans="1:18" s="14" customFormat="1" x14ac:dyDescent="0.3">
      <c r="A15" s="23" t="s">
        <v>87</v>
      </c>
      <c r="B15" s="24"/>
      <c r="C15" s="110"/>
      <c r="D15" s="24"/>
      <c r="E15" s="21">
        <f t="shared" si="4"/>
        <v>0</v>
      </c>
      <c r="F15" s="24"/>
      <c r="G15" s="24"/>
      <c r="H15" s="24"/>
      <c r="I15" s="21">
        <f t="shared" si="5"/>
        <v>0</v>
      </c>
      <c r="J15" s="24"/>
      <c r="K15" s="24"/>
      <c r="L15" s="24"/>
      <c r="M15" s="21">
        <f t="shared" si="0"/>
        <v>0</v>
      </c>
      <c r="N15" s="24"/>
      <c r="O15" s="82"/>
      <c r="P15" s="24"/>
      <c r="Q15" s="21">
        <f t="shared" si="1"/>
        <v>0</v>
      </c>
      <c r="R15" s="22">
        <f t="shared" si="6"/>
        <v>0</v>
      </c>
    </row>
    <row r="16" spans="1:18" s="14" customFormat="1" x14ac:dyDescent="0.3">
      <c r="A16" s="23" t="s">
        <v>88</v>
      </c>
      <c r="B16" s="24"/>
      <c r="C16" s="110"/>
      <c r="D16" s="24"/>
      <c r="E16" s="21">
        <f t="shared" si="4"/>
        <v>0</v>
      </c>
      <c r="F16" s="24"/>
      <c r="G16" s="24"/>
      <c r="H16" s="24"/>
      <c r="I16" s="21">
        <f t="shared" si="5"/>
        <v>0</v>
      </c>
      <c r="J16" s="24"/>
      <c r="K16" s="24"/>
      <c r="L16" s="24"/>
      <c r="M16" s="21">
        <f t="shared" si="0"/>
        <v>0</v>
      </c>
      <c r="N16" s="24"/>
      <c r="O16" s="82"/>
      <c r="P16" s="24"/>
      <c r="Q16" s="21">
        <f t="shared" si="1"/>
        <v>0</v>
      </c>
      <c r="R16" s="22">
        <f t="shared" si="6"/>
        <v>0</v>
      </c>
    </row>
    <row r="17" spans="1:18" s="14" customFormat="1" x14ac:dyDescent="0.3">
      <c r="A17" s="23" t="s">
        <v>104</v>
      </c>
      <c r="B17" s="24"/>
      <c r="C17" s="110"/>
      <c r="D17" s="24"/>
      <c r="E17" s="21">
        <f t="shared" si="4"/>
        <v>0</v>
      </c>
      <c r="F17" s="24"/>
      <c r="G17" s="24"/>
      <c r="H17" s="24"/>
      <c r="I17" s="21">
        <f t="shared" si="5"/>
        <v>0</v>
      </c>
      <c r="J17" s="24"/>
      <c r="K17" s="24"/>
      <c r="L17" s="24"/>
      <c r="M17" s="21">
        <f t="shared" si="0"/>
        <v>0</v>
      </c>
      <c r="N17" s="24"/>
      <c r="O17" s="82"/>
      <c r="P17" s="24"/>
      <c r="Q17" s="21">
        <f t="shared" si="1"/>
        <v>0</v>
      </c>
      <c r="R17" s="22">
        <f t="shared" si="6"/>
        <v>0</v>
      </c>
    </row>
    <row r="18" spans="1:18" s="14" customFormat="1" x14ac:dyDescent="0.3">
      <c r="A18" s="19" t="s">
        <v>20</v>
      </c>
      <c r="B18" s="25">
        <f>B19+B24+B29+B32+B48</f>
        <v>9402.8100000000013</v>
      </c>
      <c r="C18" s="111">
        <f>C19+C24+C29+C32+C48</f>
        <v>30317.33</v>
      </c>
      <c r="D18" s="25">
        <f>D19+D24+D29+D32+D48</f>
        <v>2920</v>
      </c>
      <c r="E18" s="21">
        <f t="shared" si="4"/>
        <v>42640.14</v>
      </c>
      <c r="F18" s="25">
        <f>F19+F24+F29+F32+F48</f>
        <v>14268.58</v>
      </c>
      <c r="G18" s="25">
        <f>G19+G24+G29+G32+G48</f>
        <v>13900</v>
      </c>
      <c r="H18" s="25">
        <f>H19+H24+H29+H32+H48</f>
        <v>68371.149999999994</v>
      </c>
      <c r="I18" s="21">
        <f t="shared" si="5"/>
        <v>96539.73</v>
      </c>
      <c r="J18" s="25">
        <f>J19+J24+J29+J32+J48</f>
        <v>0</v>
      </c>
      <c r="K18" s="25">
        <f>K19+K24+K29+K32+K48</f>
        <v>0</v>
      </c>
      <c r="L18" s="25">
        <f>L19+L24+L29+L32+L48</f>
        <v>0</v>
      </c>
      <c r="M18" s="21">
        <f t="shared" si="0"/>
        <v>0</v>
      </c>
      <c r="N18" s="25">
        <f>N19+N24+N29+N32+N48</f>
        <v>0</v>
      </c>
      <c r="O18" s="83">
        <f>O19+O24+O29+O32+O48</f>
        <v>0</v>
      </c>
      <c r="P18" s="25">
        <f>P19+P24+P29+P32+P48</f>
        <v>0</v>
      </c>
      <c r="Q18" s="21">
        <f t="shared" si="1"/>
        <v>0</v>
      </c>
      <c r="R18" s="22">
        <f>E18+I18+M18+Q18</f>
        <v>139179.87</v>
      </c>
    </row>
    <row r="19" spans="1:18" s="14" customFormat="1" x14ac:dyDescent="0.3">
      <c r="A19" s="26" t="s">
        <v>21</v>
      </c>
      <c r="B19" s="20">
        <f>SUM(B20:B23)</f>
        <v>50</v>
      </c>
      <c r="C19" s="109">
        <f>SUM(C20:C23)</f>
        <v>0</v>
      </c>
      <c r="D19" s="20">
        <f>SUM(D20:D23)</f>
        <v>2920</v>
      </c>
      <c r="E19" s="21">
        <f t="shared" si="4"/>
        <v>2970</v>
      </c>
      <c r="F19" s="20">
        <f>SUM(F20:F23)</f>
        <v>7400</v>
      </c>
      <c r="G19" s="20">
        <f>SUM(G20:G23)</f>
        <v>9350</v>
      </c>
      <c r="H19" s="20">
        <f>SUM(H20:H23)</f>
        <v>57949</v>
      </c>
      <c r="I19" s="21">
        <f t="shared" si="5"/>
        <v>74699</v>
      </c>
      <c r="J19" s="20">
        <f>SUM(J20:J23)</f>
        <v>0</v>
      </c>
      <c r="K19" s="20">
        <f>SUM(K20:K23)</f>
        <v>0</v>
      </c>
      <c r="L19" s="20">
        <f>SUM(L20:L23)</f>
        <v>0</v>
      </c>
      <c r="M19" s="21">
        <f t="shared" si="0"/>
        <v>0</v>
      </c>
      <c r="N19" s="20"/>
      <c r="O19" s="81"/>
      <c r="P19" s="20"/>
      <c r="Q19" s="21">
        <f t="shared" si="1"/>
        <v>0</v>
      </c>
      <c r="R19" s="127">
        <f t="shared" si="6"/>
        <v>77669</v>
      </c>
    </row>
    <row r="20" spans="1:18" s="14" customFormat="1" x14ac:dyDescent="0.3">
      <c r="A20" s="27" t="s">
        <v>22</v>
      </c>
      <c r="B20" s="24"/>
      <c r="C20" s="110"/>
      <c r="D20" s="24"/>
      <c r="E20" s="21">
        <f t="shared" si="4"/>
        <v>0</v>
      </c>
      <c r="F20" s="24"/>
      <c r="G20" s="24"/>
      <c r="H20" s="24"/>
      <c r="I20" s="21">
        <f t="shared" si="5"/>
        <v>0</v>
      </c>
      <c r="J20" s="24"/>
      <c r="K20" s="24"/>
      <c r="L20" s="24"/>
      <c r="M20" s="21">
        <f t="shared" si="0"/>
        <v>0</v>
      </c>
      <c r="N20" s="24"/>
      <c r="O20" s="82"/>
      <c r="P20" s="24"/>
      <c r="Q20" s="21">
        <f t="shared" si="1"/>
        <v>0</v>
      </c>
      <c r="R20" s="22">
        <f t="shared" si="6"/>
        <v>0</v>
      </c>
    </row>
    <row r="21" spans="1:18" s="14" customFormat="1" x14ac:dyDescent="0.3">
      <c r="A21" s="27" t="s">
        <v>23</v>
      </c>
      <c r="B21" s="24"/>
      <c r="C21" s="110"/>
      <c r="D21" s="24"/>
      <c r="E21" s="21">
        <f t="shared" si="4"/>
        <v>0</v>
      </c>
      <c r="F21" s="24"/>
      <c r="G21" s="24"/>
      <c r="H21" s="24"/>
      <c r="I21" s="21">
        <f t="shared" si="5"/>
        <v>0</v>
      </c>
      <c r="J21" s="24"/>
      <c r="K21" s="24"/>
      <c r="L21" s="24"/>
      <c r="M21" s="21">
        <f t="shared" si="0"/>
        <v>0</v>
      </c>
      <c r="N21" s="24"/>
      <c r="O21" s="82"/>
      <c r="P21" s="24"/>
      <c r="Q21" s="21">
        <f t="shared" si="1"/>
        <v>0</v>
      </c>
      <c r="R21" s="22">
        <f t="shared" si="6"/>
        <v>0</v>
      </c>
    </row>
    <row r="22" spans="1:18" s="14" customFormat="1" x14ac:dyDescent="0.3">
      <c r="A22" s="27" t="s">
        <v>24</v>
      </c>
      <c r="B22" s="24"/>
      <c r="C22" s="110"/>
      <c r="D22" s="24"/>
      <c r="E22" s="21">
        <f t="shared" si="4"/>
        <v>0</v>
      </c>
      <c r="F22" s="24"/>
      <c r="G22" s="24"/>
      <c r="H22" s="24"/>
      <c r="I22" s="21">
        <f t="shared" si="5"/>
        <v>0</v>
      </c>
      <c r="J22" s="24"/>
      <c r="K22" s="24"/>
      <c r="L22" s="24"/>
      <c r="M22" s="21">
        <f t="shared" si="0"/>
        <v>0</v>
      </c>
      <c r="N22" s="24"/>
      <c r="O22" s="82"/>
      <c r="P22" s="24"/>
      <c r="Q22" s="21">
        <f t="shared" si="1"/>
        <v>0</v>
      </c>
      <c r="R22" s="22">
        <f t="shared" si="6"/>
        <v>0</v>
      </c>
    </row>
    <row r="23" spans="1:18" s="14" customFormat="1" x14ac:dyDescent="0.3">
      <c r="A23" s="27" t="s">
        <v>25</v>
      </c>
      <c r="B23" s="24">
        <v>50</v>
      </c>
      <c r="C23" s="110"/>
      <c r="D23" s="24">
        <v>2920</v>
      </c>
      <c r="E23" s="21">
        <f t="shared" si="4"/>
        <v>2970</v>
      </c>
      <c r="F23" s="24">
        <v>7400</v>
      </c>
      <c r="G23" s="24">
        <v>9350</v>
      </c>
      <c r="H23" s="24">
        <v>57949</v>
      </c>
      <c r="I23" s="21">
        <f t="shared" si="5"/>
        <v>74699</v>
      </c>
      <c r="J23" s="24"/>
      <c r="K23" s="24"/>
      <c r="L23" s="24"/>
      <c r="M23" s="21">
        <f t="shared" si="0"/>
        <v>0</v>
      </c>
      <c r="N23" s="24"/>
      <c r="O23" s="82"/>
      <c r="P23" s="24"/>
      <c r="Q23" s="21">
        <f t="shared" si="1"/>
        <v>0</v>
      </c>
      <c r="R23" s="22">
        <f t="shared" si="6"/>
        <v>77669</v>
      </c>
    </row>
    <row r="24" spans="1:18" s="14" customFormat="1" x14ac:dyDescent="0.3">
      <c r="A24" s="26" t="s">
        <v>89</v>
      </c>
      <c r="B24" s="20">
        <f>SUM(B25:B28)</f>
        <v>4442.8100000000004</v>
      </c>
      <c r="C24" s="109">
        <f>SUM(C25:C28)</f>
        <v>26867.33</v>
      </c>
      <c r="D24" s="20">
        <f>SUM(D25:D28)</f>
        <v>0</v>
      </c>
      <c r="E24" s="21">
        <f t="shared" si="4"/>
        <v>31310.140000000003</v>
      </c>
      <c r="F24" s="20">
        <f>SUM(F25:F28)</f>
        <v>2318.58</v>
      </c>
      <c r="G24" s="20">
        <f>SUM(G25:G28)</f>
        <v>0</v>
      </c>
      <c r="H24" s="20">
        <f>SUM(H25:H28)</f>
        <v>7622.15</v>
      </c>
      <c r="I24" s="21">
        <f t="shared" si="5"/>
        <v>9940.73</v>
      </c>
      <c r="J24" s="20">
        <f>SUM(J25:J28)</f>
        <v>0</v>
      </c>
      <c r="K24" s="20">
        <f>SUM(K25:K28)</f>
        <v>0</v>
      </c>
      <c r="L24" s="20">
        <f>SUM(L25:L28)</f>
        <v>0</v>
      </c>
      <c r="M24" s="21">
        <f t="shared" si="0"/>
        <v>0</v>
      </c>
      <c r="N24" s="20">
        <f>SUM(N25:N28)</f>
        <v>0</v>
      </c>
      <c r="O24" s="81">
        <f>SUM(O25:O28)</f>
        <v>0</v>
      </c>
      <c r="P24" s="20">
        <f>SUM(P25:P28)</f>
        <v>0</v>
      </c>
      <c r="Q24" s="21">
        <f t="shared" si="1"/>
        <v>0</v>
      </c>
      <c r="R24" s="127">
        <f t="shared" si="6"/>
        <v>41250.870000000003</v>
      </c>
    </row>
    <row r="25" spans="1:18" s="14" customFormat="1" x14ac:dyDescent="0.3">
      <c r="A25" s="27" t="s">
        <v>26</v>
      </c>
      <c r="B25" s="24">
        <v>4442.8100000000004</v>
      </c>
      <c r="C25" s="110">
        <v>26867.33</v>
      </c>
      <c r="D25" s="24"/>
      <c r="E25" s="21">
        <f t="shared" si="4"/>
        <v>31310.140000000003</v>
      </c>
      <c r="F25" s="24">
        <v>2318.58</v>
      </c>
      <c r="G25" s="24"/>
      <c r="H25" s="24">
        <v>7622.15</v>
      </c>
      <c r="I25" s="21">
        <f t="shared" si="5"/>
        <v>9940.73</v>
      </c>
      <c r="J25" s="24"/>
      <c r="K25" s="24"/>
      <c r="L25" s="24"/>
      <c r="M25" s="21">
        <f t="shared" si="0"/>
        <v>0</v>
      </c>
      <c r="N25" s="24"/>
      <c r="O25" s="82"/>
      <c r="P25" s="24"/>
      <c r="Q25" s="21">
        <f t="shared" si="1"/>
        <v>0</v>
      </c>
      <c r="R25" s="22">
        <f t="shared" si="6"/>
        <v>41250.870000000003</v>
      </c>
    </row>
    <row r="26" spans="1:18" s="14" customFormat="1" x14ac:dyDescent="0.3">
      <c r="A26" s="27" t="s">
        <v>27</v>
      </c>
      <c r="B26" s="24"/>
      <c r="C26" s="110"/>
      <c r="D26" s="24"/>
      <c r="E26" s="21">
        <f t="shared" si="4"/>
        <v>0</v>
      </c>
      <c r="F26" s="24"/>
      <c r="G26" s="24"/>
      <c r="H26" s="24"/>
      <c r="I26" s="21">
        <f t="shared" si="5"/>
        <v>0</v>
      </c>
      <c r="J26" s="24"/>
      <c r="K26" s="24"/>
      <c r="L26" s="24"/>
      <c r="M26" s="21">
        <f t="shared" si="0"/>
        <v>0</v>
      </c>
      <c r="N26" s="24"/>
      <c r="O26" s="82"/>
      <c r="P26" s="24"/>
      <c r="Q26" s="21">
        <f t="shared" si="1"/>
        <v>0</v>
      </c>
      <c r="R26" s="22">
        <f t="shared" si="6"/>
        <v>0</v>
      </c>
    </row>
    <row r="27" spans="1:18" s="14" customFormat="1" x14ac:dyDescent="0.3">
      <c r="A27" s="27" t="s">
        <v>28</v>
      </c>
      <c r="B27" s="24"/>
      <c r="C27" s="110"/>
      <c r="D27" s="24"/>
      <c r="E27" s="21">
        <f t="shared" si="4"/>
        <v>0</v>
      </c>
      <c r="F27" s="24"/>
      <c r="G27" s="24"/>
      <c r="H27" s="24"/>
      <c r="I27" s="21">
        <f t="shared" si="5"/>
        <v>0</v>
      </c>
      <c r="J27" s="24"/>
      <c r="K27" s="24"/>
      <c r="L27" s="24"/>
      <c r="M27" s="21">
        <f t="shared" si="0"/>
        <v>0</v>
      </c>
      <c r="N27" s="24"/>
      <c r="O27" s="82"/>
      <c r="P27" s="24"/>
      <c r="Q27" s="21">
        <f t="shared" si="1"/>
        <v>0</v>
      </c>
      <c r="R27" s="22">
        <f t="shared" si="6"/>
        <v>0</v>
      </c>
    </row>
    <row r="28" spans="1:18" s="14" customFormat="1" x14ac:dyDescent="0.3">
      <c r="A28" s="27" t="s">
        <v>100</v>
      </c>
      <c r="B28" s="24"/>
      <c r="C28" s="110"/>
      <c r="D28" s="24"/>
      <c r="E28" s="21">
        <f t="shared" si="4"/>
        <v>0</v>
      </c>
      <c r="F28" s="24"/>
      <c r="G28" s="24"/>
      <c r="H28" s="24"/>
      <c r="I28" s="21">
        <f t="shared" si="5"/>
        <v>0</v>
      </c>
      <c r="J28" s="24"/>
      <c r="K28" s="24"/>
      <c r="L28" s="24"/>
      <c r="M28" s="21">
        <f t="shared" si="0"/>
        <v>0</v>
      </c>
      <c r="N28" s="24"/>
      <c r="O28" s="82"/>
      <c r="P28" s="24"/>
      <c r="Q28" s="21">
        <f t="shared" si="1"/>
        <v>0</v>
      </c>
      <c r="R28" s="22">
        <f t="shared" si="6"/>
        <v>0</v>
      </c>
    </row>
    <row r="29" spans="1:18" s="14" customFormat="1" x14ac:dyDescent="0.3">
      <c r="A29" s="26" t="s">
        <v>90</v>
      </c>
      <c r="B29" s="20">
        <f>SUM(B30:B31)</f>
        <v>0</v>
      </c>
      <c r="C29" s="109">
        <f>SUM(C30:C31)</f>
        <v>0</v>
      </c>
      <c r="D29" s="20">
        <f>SUM(D30:D31)</f>
        <v>0</v>
      </c>
      <c r="E29" s="21">
        <f t="shared" si="4"/>
        <v>0</v>
      </c>
      <c r="F29" s="20">
        <f>SUM(F30:F31)</f>
        <v>0</v>
      </c>
      <c r="G29" s="20">
        <f>SUM(G30:G31)</f>
        <v>0</v>
      </c>
      <c r="H29" s="20">
        <f>SUM(H30:H31)</f>
        <v>0</v>
      </c>
      <c r="I29" s="21">
        <f t="shared" si="5"/>
        <v>0</v>
      </c>
      <c r="J29" s="20">
        <f>SUM(J30:J31)</f>
        <v>0</v>
      </c>
      <c r="K29" s="20">
        <f>SUM(K30:K31)</f>
        <v>0</v>
      </c>
      <c r="L29" s="20">
        <f>SUM(L30:L31)</f>
        <v>0</v>
      </c>
      <c r="M29" s="21">
        <f t="shared" si="0"/>
        <v>0</v>
      </c>
      <c r="N29" s="20">
        <f>SUM(N30:N31)</f>
        <v>0</v>
      </c>
      <c r="O29" s="81">
        <f>SUM(O30:O31)</f>
        <v>0</v>
      </c>
      <c r="P29" s="20">
        <f>SUM(P30:P31)</f>
        <v>0</v>
      </c>
      <c r="Q29" s="21">
        <f t="shared" si="1"/>
        <v>0</v>
      </c>
      <c r="R29" s="22">
        <f t="shared" si="6"/>
        <v>0</v>
      </c>
    </row>
    <row r="30" spans="1:18" s="14" customFormat="1" x14ac:dyDescent="0.3">
      <c r="A30" s="27" t="s">
        <v>29</v>
      </c>
      <c r="B30" s="24"/>
      <c r="C30" s="110"/>
      <c r="D30" s="24"/>
      <c r="E30" s="21">
        <f t="shared" si="4"/>
        <v>0</v>
      </c>
      <c r="F30" s="24"/>
      <c r="G30" s="24"/>
      <c r="H30" s="24"/>
      <c r="I30" s="21">
        <f t="shared" si="5"/>
        <v>0</v>
      </c>
      <c r="J30" s="24"/>
      <c r="K30" s="24"/>
      <c r="L30" s="24"/>
      <c r="M30" s="21">
        <f t="shared" si="0"/>
        <v>0</v>
      </c>
      <c r="N30" s="24"/>
      <c r="O30" s="82"/>
      <c r="P30" s="24"/>
      <c r="Q30" s="21">
        <f t="shared" si="1"/>
        <v>0</v>
      </c>
      <c r="R30" s="22">
        <f t="shared" si="6"/>
        <v>0</v>
      </c>
    </row>
    <row r="31" spans="1:18" s="14" customFormat="1" x14ac:dyDescent="0.3">
      <c r="A31" s="27" t="s">
        <v>30</v>
      </c>
      <c r="B31" s="24"/>
      <c r="C31" s="110"/>
      <c r="D31" s="24"/>
      <c r="E31" s="21">
        <f t="shared" si="4"/>
        <v>0</v>
      </c>
      <c r="F31" s="24"/>
      <c r="G31" s="24"/>
      <c r="H31" s="24"/>
      <c r="I31" s="21">
        <f t="shared" si="5"/>
        <v>0</v>
      </c>
      <c r="J31" s="24"/>
      <c r="K31" s="24"/>
      <c r="L31" s="24"/>
      <c r="M31" s="21">
        <f t="shared" si="0"/>
        <v>0</v>
      </c>
      <c r="N31" s="24"/>
      <c r="O31" s="82"/>
      <c r="P31" s="24"/>
      <c r="Q31" s="21">
        <f t="shared" si="1"/>
        <v>0</v>
      </c>
      <c r="R31" s="22">
        <f t="shared" si="6"/>
        <v>0</v>
      </c>
    </row>
    <row r="32" spans="1:18" s="14" customFormat="1" x14ac:dyDescent="0.3">
      <c r="A32" s="26" t="s">
        <v>91</v>
      </c>
      <c r="B32" s="20">
        <f>SUM(B33:B34)</f>
        <v>4910</v>
      </c>
      <c r="C32" s="109">
        <f>SUM(C33:C34)</f>
        <v>3450</v>
      </c>
      <c r="D32" s="20">
        <f>SUM(D33:D34)</f>
        <v>0</v>
      </c>
      <c r="E32" s="21">
        <f t="shared" si="4"/>
        <v>8360</v>
      </c>
      <c r="F32" s="20">
        <f>SUM(F33:F34)</f>
        <v>4550</v>
      </c>
      <c r="G32" s="20">
        <f>SUM(G33:G34)</f>
        <v>4550</v>
      </c>
      <c r="H32" s="20">
        <f>SUM(H33:H34)</f>
        <v>2800</v>
      </c>
      <c r="I32" s="21">
        <f t="shared" si="5"/>
        <v>11900</v>
      </c>
      <c r="J32" s="20">
        <f>SUM(J33:J34)</f>
        <v>0</v>
      </c>
      <c r="K32" s="20">
        <f>SUM(K33:K34)</f>
        <v>0</v>
      </c>
      <c r="L32" s="20">
        <f>SUM(L33:L34)</f>
        <v>0</v>
      </c>
      <c r="M32" s="21">
        <f t="shared" si="0"/>
        <v>0</v>
      </c>
      <c r="N32" s="20">
        <f>SUM(N33:N34)</f>
        <v>0</v>
      </c>
      <c r="O32" s="81">
        <f>SUM(O33:O34)</f>
        <v>0</v>
      </c>
      <c r="P32" s="20">
        <f>SUM(P33:P34)</f>
        <v>0</v>
      </c>
      <c r="Q32" s="21">
        <f t="shared" si="1"/>
        <v>0</v>
      </c>
      <c r="R32" s="22">
        <f t="shared" si="6"/>
        <v>20260</v>
      </c>
    </row>
    <row r="33" spans="1:18" s="14" customFormat="1" x14ac:dyDescent="0.3">
      <c r="A33" s="27" t="s">
        <v>31</v>
      </c>
      <c r="B33" s="28"/>
      <c r="C33" s="112"/>
      <c r="D33" s="28"/>
      <c r="E33" s="21">
        <f t="shared" si="4"/>
        <v>0</v>
      </c>
      <c r="F33" s="28"/>
      <c r="G33" s="28"/>
      <c r="H33" s="28"/>
      <c r="I33" s="21">
        <f t="shared" si="5"/>
        <v>0</v>
      </c>
      <c r="J33" s="28"/>
      <c r="K33" s="28"/>
      <c r="L33" s="28"/>
      <c r="M33" s="21">
        <f t="shared" si="0"/>
        <v>0</v>
      </c>
      <c r="N33" s="28"/>
      <c r="O33" s="84"/>
      <c r="P33" s="28"/>
      <c r="Q33" s="21">
        <f t="shared" si="1"/>
        <v>0</v>
      </c>
      <c r="R33" s="22">
        <f t="shared" si="6"/>
        <v>0</v>
      </c>
    </row>
    <row r="34" spans="1:18" s="14" customFormat="1" x14ac:dyDescent="0.3">
      <c r="A34" s="29" t="s">
        <v>32</v>
      </c>
      <c r="B34" s="30">
        <v>4910</v>
      </c>
      <c r="C34" s="113">
        <v>3450</v>
      </c>
      <c r="D34" s="30"/>
      <c r="E34" s="31">
        <f t="shared" si="4"/>
        <v>8360</v>
      </c>
      <c r="F34" s="30">
        <v>4550</v>
      </c>
      <c r="G34" s="30">
        <v>4550</v>
      </c>
      <c r="H34" s="30">
        <v>2800</v>
      </c>
      <c r="I34" s="31">
        <f t="shared" si="5"/>
        <v>11900</v>
      </c>
      <c r="J34" s="30"/>
      <c r="K34" s="30"/>
      <c r="L34" s="30"/>
      <c r="M34" s="31">
        <f t="shared" si="0"/>
        <v>0</v>
      </c>
      <c r="N34" s="30"/>
      <c r="O34" s="85"/>
      <c r="P34" s="30"/>
      <c r="Q34" s="31">
        <f t="shared" si="1"/>
        <v>0</v>
      </c>
      <c r="R34" s="126">
        <f t="shared" si="6"/>
        <v>20260</v>
      </c>
    </row>
    <row r="35" spans="1:18" s="14" customFormat="1" x14ac:dyDescent="0.3">
      <c r="A35" s="71"/>
      <c r="B35" s="72"/>
      <c r="C35" s="114"/>
      <c r="D35" s="72"/>
      <c r="E35" s="73"/>
      <c r="F35" s="72"/>
      <c r="G35" s="72"/>
      <c r="H35" s="72"/>
      <c r="I35" s="73"/>
      <c r="J35" s="72"/>
      <c r="K35" s="72"/>
      <c r="L35" s="72"/>
      <c r="M35" s="73"/>
      <c r="N35" s="72"/>
      <c r="O35" s="86"/>
      <c r="P35" s="72"/>
      <c r="Q35" s="73"/>
      <c r="R35" s="35"/>
    </row>
    <row r="36" spans="1:18" s="14" customFormat="1" x14ac:dyDescent="0.3">
      <c r="A36" s="32"/>
      <c r="B36" s="33"/>
      <c r="C36" s="115"/>
      <c r="D36" s="33"/>
      <c r="E36" s="34"/>
      <c r="F36" s="33"/>
      <c r="G36" s="33"/>
      <c r="H36" s="33"/>
      <c r="I36" s="33"/>
      <c r="J36" s="33"/>
      <c r="K36" s="33"/>
      <c r="L36" s="33"/>
      <c r="M36" s="34"/>
      <c r="N36" s="33"/>
      <c r="O36" s="86"/>
      <c r="P36" s="33"/>
      <c r="Q36" s="34"/>
      <c r="R36" s="35"/>
    </row>
    <row r="37" spans="1:18" s="14" customFormat="1" x14ac:dyDescent="0.3">
      <c r="A37" s="32"/>
      <c r="B37" s="33"/>
      <c r="C37" s="115"/>
      <c r="D37" s="33"/>
      <c r="E37" s="34"/>
      <c r="F37" s="33"/>
      <c r="G37" s="33"/>
      <c r="H37" s="33"/>
      <c r="I37" s="33"/>
      <c r="J37" s="33"/>
      <c r="K37" s="33"/>
      <c r="L37" s="33"/>
      <c r="M37" s="34"/>
      <c r="N37" s="33"/>
      <c r="O37" s="86"/>
      <c r="P37" s="33"/>
      <c r="Q37" s="34"/>
      <c r="R37" s="35"/>
    </row>
    <row r="38" spans="1:18" s="14" customFormat="1" x14ac:dyDescent="0.3">
      <c r="A38" s="32"/>
      <c r="B38" s="33"/>
      <c r="C38" s="115"/>
      <c r="D38" s="33"/>
      <c r="E38" s="34"/>
      <c r="F38" s="33"/>
      <c r="G38" s="33"/>
      <c r="H38" s="33"/>
      <c r="I38" s="33"/>
      <c r="J38" s="33"/>
      <c r="K38" s="33"/>
      <c r="L38" s="33"/>
      <c r="M38" s="34"/>
      <c r="N38" s="33"/>
      <c r="O38" s="86"/>
      <c r="P38" s="33"/>
      <c r="Q38" s="34"/>
      <c r="R38" s="35"/>
    </row>
    <row r="39" spans="1:18" s="14" customFormat="1" x14ac:dyDescent="0.3">
      <c r="A39" s="32"/>
      <c r="B39" s="33"/>
      <c r="C39" s="115"/>
      <c r="D39" s="33"/>
      <c r="E39" s="34"/>
      <c r="F39" s="33"/>
      <c r="G39" s="33"/>
      <c r="H39" s="33"/>
      <c r="I39" s="33"/>
      <c r="J39" s="33"/>
      <c r="K39" s="33"/>
      <c r="L39" s="33"/>
      <c r="M39" s="34"/>
      <c r="N39" s="33"/>
      <c r="O39" s="86"/>
      <c r="P39" s="33"/>
      <c r="Q39" s="34"/>
      <c r="R39" s="35"/>
    </row>
    <row r="40" spans="1:18" s="14" customFormat="1" x14ac:dyDescent="0.3">
      <c r="A40" s="32"/>
      <c r="B40" s="33"/>
      <c r="C40" s="115"/>
      <c r="D40" s="33"/>
      <c r="E40" s="34"/>
      <c r="F40" s="33"/>
      <c r="G40" s="33"/>
      <c r="H40" s="33"/>
      <c r="I40" s="33"/>
      <c r="J40" s="33"/>
      <c r="K40" s="33"/>
      <c r="L40" s="33"/>
      <c r="M40" s="34"/>
      <c r="N40" s="33"/>
      <c r="O40" s="86"/>
      <c r="P40" s="33"/>
      <c r="Q40" s="34"/>
      <c r="R40" s="35"/>
    </row>
    <row r="41" spans="1:18" s="14" customFormat="1" x14ac:dyDescent="0.3">
      <c r="A41" s="32"/>
      <c r="B41" s="33"/>
      <c r="C41" s="115"/>
      <c r="D41" s="33"/>
      <c r="E41" s="34"/>
      <c r="F41" s="33"/>
      <c r="G41" s="33"/>
      <c r="H41" s="33"/>
      <c r="I41" s="33"/>
      <c r="J41" s="33"/>
      <c r="K41" s="33"/>
      <c r="L41" s="33"/>
      <c r="M41" s="34"/>
      <c r="N41" s="33"/>
      <c r="O41" s="86"/>
      <c r="P41" s="33"/>
      <c r="Q41" s="34"/>
      <c r="R41" s="35"/>
    </row>
    <row r="42" spans="1:18" s="14" customFormat="1" x14ac:dyDescent="0.3">
      <c r="A42" s="32"/>
      <c r="B42" s="33"/>
      <c r="C42" s="115"/>
      <c r="D42" s="33"/>
      <c r="E42" s="34"/>
      <c r="F42" s="33"/>
      <c r="G42" s="33"/>
      <c r="H42" s="33"/>
      <c r="I42" s="33"/>
      <c r="J42" s="33"/>
      <c r="K42" s="33"/>
      <c r="L42" s="33"/>
      <c r="M42" s="34"/>
      <c r="N42" s="33"/>
      <c r="O42" s="86"/>
      <c r="P42" s="33"/>
      <c r="Q42" s="34"/>
      <c r="R42" s="35"/>
    </row>
    <row r="43" spans="1:18" s="14" customFormat="1" x14ac:dyDescent="0.3">
      <c r="A43" s="32"/>
      <c r="B43" s="33"/>
      <c r="C43" s="115"/>
      <c r="D43" s="33"/>
      <c r="E43" s="34"/>
      <c r="F43" s="33"/>
      <c r="G43" s="33"/>
      <c r="H43" s="33"/>
      <c r="I43" s="33"/>
      <c r="J43" s="33"/>
      <c r="K43" s="33"/>
      <c r="L43" s="33"/>
      <c r="M43" s="34"/>
      <c r="N43" s="33"/>
      <c r="O43" s="86"/>
      <c r="P43" s="33"/>
      <c r="Q43" s="34"/>
      <c r="R43" s="35"/>
    </row>
    <row r="44" spans="1:18" s="14" customFormat="1" x14ac:dyDescent="0.3">
      <c r="A44" s="32"/>
      <c r="B44" s="33"/>
      <c r="C44" s="115"/>
      <c r="D44" s="33"/>
      <c r="E44" s="34"/>
      <c r="F44" s="33"/>
      <c r="G44" s="33"/>
      <c r="H44" s="33"/>
      <c r="I44" s="33"/>
      <c r="J44" s="33"/>
      <c r="K44" s="33"/>
      <c r="L44" s="33"/>
      <c r="M44" s="34"/>
      <c r="N44" s="33"/>
      <c r="O44" s="86"/>
      <c r="P44" s="33"/>
      <c r="Q44" s="34"/>
      <c r="R44" s="35"/>
    </row>
    <row r="45" spans="1:18" s="14" customFormat="1" x14ac:dyDescent="0.3">
      <c r="A45" s="32"/>
      <c r="B45" s="33"/>
      <c r="C45" s="115"/>
      <c r="D45" s="33"/>
      <c r="E45" s="34"/>
      <c r="F45" s="33"/>
      <c r="G45" s="33"/>
      <c r="H45" s="33"/>
      <c r="I45" s="33"/>
      <c r="J45" s="33"/>
      <c r="K45" s="33"/>
      <c r="L45" s="33"/>
      <c r="M45" s="34"/>
      <c r="N45" s="33"/>
      <c r="O45" s="86"/>
      <c r="P45" s="33"/>
      <c r="Q45" s="34"/>
      <c r="R45" s="35"/>
    </row>
    <row r="46" spans="1:18" x14ac:dyDescent="0.3">
      <c r="A46" s="138" t="s">
        <v>0</v>
      </c>
      <c r="B46" s="139" t="s">
        <v>112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</row>
    <row r="47" spans="1:18" x14ac:dyDescent="0.3">
      <c r="A47" s="138"/>
      <c r="B47" s="12" t="s">
        <v>1</v>
      </c>
      <c r="C47" s="107" t="s">
        <v>2</v>
      </c>
      <c r="D47" s="12" t="s">
        <v>3</v>
      </c>
      <c r="E47" s="12" t="s">
        <v>14</v>
      </c>
      <c r="F47" s="12" t="s">
        <v>4</v>
      </c>
      <c r="G47" s="12" t="s">
        <v>5</v>
      </c>
      <c r="H47" s="12" t="s">
        <v>6</v>
      </c>
      <c r="I47" s="12" t="s">
        <v>15</v>
      </c>
      <c r="J47" s="12" t="s">
        <v>7</v>
      </c>
      <c r="K47" s="12" t="s">
        <v>8</v>
      </c>
      <c r="L47" s="12" t="s">
        <v>9</v>
      </c>
      <c r="M47" s="12" t="s">
        <v>16</v>
      </c>
      <c r="N47" s="12" t="s">
        <v>10</v>
      </c>
      <c r="O47" s="79" t="s">
        <v>11</v>
      </c>
      <c r="P47" s="12" t="s">
        <v>12</v>
      </c>
      <c r="Q47" s="13" t="s">
        <v>17</v>
      </c>
      <c r="R47" s="13" t="s">
        <v>13</v>
      </c>
    </row>
    <row r="48" spans="1:18" s="14" customFormat="1" x14ac:dyDescent="0.3">
      <c r="A48" s="36" t="s">
        <v>92</v>
      </c>
      <c r="B48" s="37">
        <f>SUM(B49:B50)</f>
        <v>0</v>
      </c>
      <c r="C48" s="116">
        <f>SUM(C49:C50)</f>
        <v>0</v>
      </c>
      <c r="D48" s="37">
        <f>SUM(D49:D50)</f>
        <v>0</v>
      </c>
      <c r="E48" s="38">
        <f t="shared" ref="E48:E73" si="7">SUM(B48:D48)</f>
        <v>0</v>
      </c>
      <c r="F48" s="37">
        <f>SUM(F49:F50)</f>
        <v>0</v>
      </c>
      <c r="G48" s="37">
        <f>SUM(G49:G50)</f>
        <v>0</v>
      </c>
      <c r="H48" s="37">
        <f>SUM(H49:H50)</f>
        <v>0</v>
      </c>
      <c r="I48" s="38">
        <f t="shared" ref="I48:I73" si="8">SUM(F48:H48)</f>
        <v>0</v>
      </c>
      <c r="J48" s="37">
        <f>SUM(J49:J50)</f>
        <v>0</v>
      </c>
      <c r="K48" s="37">
        <f>SUM(K49:K50)</f>
        <v>0</v>
      </c>
      <c r="L48" s="37">
        <f>SUM(L49:L50)</f>
        <v>0</v>
      </c>
      <c r="M48" s="38">
        <f t="shared" ref="M48:M73" si="9">SUM(J48:L48)</f>
        <v>0</v>
      </c>
      <c r="N48" s="37">
        <f>SUM(N49:N50)</f>
        <v>0</v>
      </c>
      <c r="O48" s="87">
        <f>SUM(O49:O50)</f>
        <v>0</v>
      </c>
      <c r="P48" s="37">
        <f>SUM(P49:P50)</f>
        <v>0</v>
      </c>
      <c r="Q48" s="38">
        <f t="shared" ref="Q48:Q73" si="10">SUM(N48:P48)</f>
        <v>0</v>
      </c>
      <c r="R48" s="39">
        <f t="shared" ref="R48:R73" si="11">E48+I48+M48+Q48</f>
        <v>0</v>
      </c>
    </row>
    <row r="49" spans="1:18" s="14" customFormat="1" x14ac:dyDescent="0.3">
      <c r="A49" s="27" t="s">
        <v>33</v>
      </c>
      <c r="B49" s="28"/>
      <c r="C49" s="112"/>
      <c r="D49" s="28"/>
      <c r="E49" s="38">
        <f t="shared" si="7"/>
        <v>0</v>
      </c>
      <c r="F49" s="28"/>
      <c r="G49" s="28"/>
      <c r="H49" s="28"/>
      <c r="I49" s="38">
        <f t="shared" si="8"/>
        <v>0</v>
      </c>
      <c r="J49" s="28"/>
      <c r="K49" s="28"/>
      <c r="L49" s="28"/>
      <c r="M49" s="38">
        <f t="shared" si="9"/>
        <v>0</v>
      </c>
      <c r="N49" s="28"/>
      <c r="O49" s="84"/>
      <c r="P49" s="28"/>
      <c r="Q49" s="38">
        <f t="shared" si="10"/>
        <v>0</v>
      </c>
      <c r="R49" s="39">
        <f t="shared" si="11"/>
        <v>0</v>
      </c>
    </row>
    <row r="50" spans="1:18" s="14" customFormat="1" x14ac:dyDescent="0.3">
      <c r="A50" s="27" t="s">
        <v>34</v>
      </c>
      <c r="B50" s="28"/>
      <c r="C50" s="112"/>
      <c r="D50" s="28"/>
      <c r="E50" s="38">
        <f t="shared" si="7"/>
        <v>0</v>
      </c>
      <c r="F50" s="28"/>
      <c r="G50" s="28"/>
      <c r="H50" s="28"/>
      <c r="I50" s="38">
        <f t="shared" si="8"/>
        <v>0</v>
      </c>
      <c r="J50" s="28"/>
      <c r="K50" s="28"/>
      <c r="L50" s="28"/>
      <c r="M50" s="38">
        <f t="shared" si="9"/>
        <v>0</v>
      </c>
      <c r="N50" s="28"/>
      <c r="O50" s="84"/>
      <c r="P50" s="28"/>
      <c r="Q50" s="38">
        <f t="shared" si="10"/>
        <v>0</v>
      </c>
      <c r="R50" s="39">
        <f t="shared" si="11"/>
        <v>0</v>
      </c>
    </row>
    <row r="51" spans="1:18" s="14" customFormat="1" x14ac:dyDescent="0.3">
      <c r="A51" s="40" t="s">
        <v>95</v>
      </c>
      <c r="B51" s="41">
        <f>SUM(B52:B58)</f>
        <v>507793.57</v>
      </c>
      <c r="C51" s="117">
        <f>SUM(C52:C58)</f>
        <v>596927.9</v>
      </c>
      <c r="D51" s="41">
        <f>SUM(D52:D58)</f>
        <v>47259.3</v>
      </c>
      <c r="E51" s="38">
        <f t="shared" si="7"/>
        <v>1151980.77</v>
      </c>
      <c r="F51" s="41">
        <f>SUM(F52:F58)</f>
        <v>564279.22000000009</v>
      </c>
      <c r="G51" s="41">
        <f>SUM(G52:G58)</f>
        <v>586766.85999999987</v>
      </c>
      <c r="H51" s="41">
        <f>SUM(H52:H58)</f>
        <v>1437336.62</v>
      </c>
      <c r="I51" s="38">
        <f t="shared" si="8"/>
        <v>2588382.7000000002</v>
      </c>
      <c r="J51" s="41">
        <f>SUM(J52:J58)</f>
        <v>0</v>
      </c>
      <c r="K51" s="41">
        <f>SUM(K52:K58)</f>
        <v>0</v>
      </c>
      <c r="L51" s="41">
        <f>SUM(L52:L58)</f>
        <v>0</v>
      </c>
      <c r="M51" s="38">
        <f t="shared" si="9"/>
        <v>0</v>
      </c>
      <c r="N51" s="41">
        <f>SUM(N52:N58)</f>
        <v>0</v>
      </c>
      <c r="O51" s="83">
        <f>SUM(O52:O58)</f>
        <v>0</v>
      </c>
      <c r="P51" s="41">
        <f>SUM(P52:P58)</f>
        <v>0</v>
      </c>
      <c r="Q51" s="38">
        <f t="shared" si="10"/>
        <v>0</v>
      </c>
      <c r="R51" s="39">
        <f t="shared" si="11"/>
        <v>3740363.47</v>
      </c>
    </row>
    <row r="52" spans="1:18" s="14" customFormat="1" x14ac:dyDescent="0.3">
      <c r="A52" s="23" t="s">
        <v>71</v>
      </c>
      <c r="B52" s="25">
        <v>110619.58</v>
      </c>
      <c r="C52" s="111">
        <v>159213.88</v>
      </c>
      <c r="D52" s="25"/>
      <c r="E52" s="38">
        <f t="shared" si="7"/>
        <v>269833.46000000002</v>
      </c>
      <c r="F52" s="25">
        <v>180492.25</v>
      </c>
      <c r="G52" s="25">
        <v>158648.34</v>
      </c>
      <c r="H52" s="25">
        <v>346577.73</v>
      </c>
      <c r="I52" s="38">
        <f t="shared" si="8"/>
        <v>685718.32</v>
      </c>
      <c r="J52" s="25"/>
      <c r="K52" s="25"/>
      <c r="L52" s="25"/>
      <c r="M52" s="38">
        <f t="shared" si="9"/>
        <v>0</v>
      </c>
      <c r="N52" s="25"/>
      <c r="O52" s="83"/>
      <c r="P52" s="25"/>
      <c r="Q52" s="38">
        <f t="shared" si="10"/>
        <v>0</v>
      </c>
      <c r="R52" s="125">
        <f t="shared" si="11"/>
        <v>955551.78</v>
      </c>
    </row>
    <row r="53" spans="1:18" s="14" customFormat="1" x14ac:dyDescent="0.3">
      <c r="A53" s="23" t="s">
        <v>35</v>
      </c>
      <c r="B53" s="25"/>
      <c r="C53" s="111"/>
      <c r="D53" s="25"/>
      <c r="E53" s="38">
        <f t="shared" si="7"/>
        <v>0</v>
      </c>
      <c r="F53" s="25">
        <v>5617.41</v>
      </c>
      <c r="G53" s="25"/>
      <c r="H53" s="25">
        <v>28569.87</v>
      </c>
      <c r="I53" s="38">
        <f t="shared" si="8"/>
        <v>34187.279999999999</v>
      </c>
      <c r="J53" s="25"/>
      <c r="K53" s="25"/>
      <c r="L53" s="25"/>
      <c r="M53" s="38">
        <f t="shared" si="9"/>
        <v>0</v>
      </c>
      <c r="N53" s="25"/>
      <c r="O53" s="83"/>
      <c r="P53" s="25"/>
      <c r="Q53" s="38">
        <f t="shared" si="10"/>
        <v>0</v>
      </c>
      <c r="R53" s="125">
        <f t="shared" si="11"/>
        <v>34187.279999999999</v>
      </c>
    </row>
    <row r="54" spans="1:18" s="14" customFormat="1" x14ac:dyDescent="0.3">
      <c r="A54" s="23" t="s">
        <v>36</v>
      </c>
      <c r="B54" s="25">
        <v>340662.99</v>
      </c>
      <c r="C54" s="111">
        <v>333294.2</v>
      </c>
      <c r="D54" s="25"/>
      <c r="E54" s="38">
        <f t="shared" si="7"/>
        <v>673957.19</v>
      </c>
      <c r="F54" s="25">
        <v>378082.26</v>
      </c>
      <c r="G54" s="25">
        <v>349025.47</v>
      </c>
      <c r="H54" s="25">
        <v>789482.62</v>
      </c>
      <c r="I54" s="38">
        <f t="shared" si="8"/>
        <v>1516590.35</v>
      </c>
      <c r="J54" s="25"/>
      <c r="K54" s="25"/>
      <c r="L54" s="25"/>
      <c r="M54" s="38">
        <f t="shared" si="9"/>
        <v>0</v>
      </c>
      <c r="N54" s="25"/>
      <c r="O54" s="83"/>
      <c r="P54" s="25"/>
      <c r="Q54" s="38">
        <f t="shared" si="10"/>
        <v>0</v>
      </c>
      <c r="R54" s="125">
        <f t="shared" si="11"/>
        <v>2190547.54</v>
      </c>
    </row>
    <row r="55" spans="1:18" s="14" customFormat="1" x14ac:dyDescent="0.3">
      <c r="A55" s="23" t="s">
        <v>37</v>
      </c>
      <c r="B55" s="25"/>
      <c r="C55" s="111"/>
      <c r="D55" s="25"/>
      <c r="E55" s="38">
        <f t="shared" si="7"/>
        <v>0</v>
      </c>
      <c r="F55" s="25"/>
      <c r="G55" s="25"/>
      <c r="H55" s="25"/>
      <c r="I55" s="38">
        <f t="shared" si="8"/>
        <v>0</v>
      </c>
      <c r="J55" s="25"/>
      <c r="K55" s="25"/>
      <c r="L55" s="25"/>
      <c r="M55" s="38">
        <f t="shared" si="9"/>
        <v>0</v>
      </c>
      <c r="N55" s="25"/>
      <c r="O55" s="83"/>
      <c r="P55" s="25"/>
      <c r="Q55" s="38">
        <f t="shared" si="10"/>
        <v>0</v>
      </c>
      <c r="R55" s="39">
        <f t="shared" si="11"/>
        <v>0</v>
      </c>
    </row>
    <row r="56" spans="1:18" s="14" customFormat="1" x14ac:dyDescent="0.3">
      <c r="A56" s="23" t="s">
        <v>38</v>
      </c>
      <c r="B56" s="25"/>
      <c r="C56" s="111">
        <v>43635.82</v>
      </c>
      <c r="D56" s="25"/>
      <c r="E56" s="38">
        <f t="shared" si="7"/>
        <v>43635.82</v>
      </c>
      <c r="F56" s="25"/>
      <c r="G56" s="25">
        <v>5748.05</v>
      </c>
      <c r="H56" s="25">
        <v>87.3</v>
      </c>
      <c r="I56" s="38">
        <f t="shared" si="8"/>
        <v>5835.35</v>
      </c>
      <c r="J56" s="25"/>
      <c r="K56" s="25"/>
      <c r="L56" s="25"/>
      <c r="M56" s="38">
        <f t="shared" si="9"/>
        <v>0</v>
      </c>
      <c r="N56" s="25"/>
      <c r="O56" s="83"/>
      <c r="P56" s="25"/>
      <c r="Q56" s="38">
        <f t="shared" si="10"/>
        <v>0</v>
      </c>
      <c r="R56" s="125">
        <f t="shared" si="11"/>
        <v>49471.17</v>
      </c>
    </row>
    <row r="57" spans="1:18" s="14" customFormat="1" x14ac:dyDescent="0.3">
      <c r="A57" s="23" t="s">
        <v>39</v>
      </c>
      <c r="B57" s="25">
        <v>56511</v>
      </c>
      <c r="C57" s="111">
        <v>60784</v>
      </c>
      <c r="D57" s="25">
        <v>47172</v>
      </c>
      <c r="E57" s="38">
        <f t="shared" si="7"/>
        <v>164467</v>
      </c>
      <c r="F57" s="25"/>
      <c r="G57" s="25">
        <v>73345</v>
      </c>
      <c r="H57" s="25">
        <v>272299</v>
      </c>
      <c r="I57" s="38">
        <f t="shared" si="8"/>
        <v>345644</v>
      </c>
      <c r="J57" s="25"/>
      <c r="K57" s="25"/>
      <c r="L57" s="25"/>
      <c r="M57" s="38">
        <f t="shared" si="9"/>
        <v>0</v>
      </c>
      <c r="N57" s="25"/>
      <c r="O57" s="83"/>
      <c r="P57" s="25"/>
      <c r="Q57" s="38">
        <f t="shared" si="10"/>
        <v>0</v>
      </c>
      <c r="R57" s="125">
        <f t="shared" si="11"/>
        <v>510111</v>
      </c>
    </row>
    <row r="58" spans="1:18" s="14" customFormat="1" x14ac:dyDescent="0.3">
      <c r="A58" s="23" t="s">
        <v>72</v>
      </c>
      <c r="B58" s="25"/>
      <c r="C58" s="111"/>
      <c r="D58" s="25">
        <v>87.3</v>
      </c>
      <c r="E58" s="38">
        <f t="shared" si="7"/>
        <v>87.3</v>
      </c>
      <c r="F58" s="25">
        <v>87.3</v>
      </c>
      <c r="G58" s="25"/>
      <c r="H58" s="25">
        <v>320.10000000000002</v>
      </c>
      <c r="I58" s="38">
        <f t="shared" si="8"/>
        <v>407.40000000000003</v>
      </c>
      <c r="J58" s="25"/>
      <c r="K58" s="25"/>
      <c r="L58" s="25"/>
      <c r="M58" s="38">
        <f t="shared" si="9"/>
        <v>0</v>
      </c>
      <c r="N58" s="25"/>
      <c r="O58" s="83"/>
      <c r="P58" s="25"/>
      <c r="Q58" s="38">
        <f t="shared" si="10"/>
        <v>0</v>
      </c>
      <c r="R58" s="125">
        <f t="shared" si="11"/>
        <v>494.70000000000005</v>
      </c>
    </row>
    <row r="59" spans="1:18" s="14" customFormat="1" x14ac:dyDescent="0.3">
      <c r="A59" s="42" t="s">
        <v>96</v>
      </c>
      <c r="B59" s="41">
        <f>SUM(B60:B63)</f>
        <v>728541.48</v>
      </c>
      <c r="C59" s="117">
        <f>SUM(C60:C63)</f>
        <v>825346.78</v>
      </c>
      <c r="D59" s="41">
        <f>SUM(D60:D63)</f>
        <v>762028.66</v>
      </c>
      <c r="E59" s="38">
        <f t="shared" si="7"/>
        <v>2315916.92</v>
      </c>
      <c r="F59" s="41">
        <f>SUM(F60:F63)</f>
        <v>561627.36</v>
      </c>
      <c r="G59" s="41">
        <f>SUM(G60:G63)</f>
        <v>734407.2300000001</v>
      </c>
      <c r="H59" s="41">
        <f>SUM(H60:H63)</f>
        <v>0</v>
      </c>
      <c r="I59" s="38">
        <f t="shared" si="8"/>
        <v>1296034.5900000001</v>
      </c>
      <c r="J59" s="41">
        <f>SUM(J60:J63)</f>
        <v>0</v>
      </c>
      <c r="K59" s="41">
        <f>SUM(K60:K63)</f>
        <v>0</v>
      </c>
      <c r="L59" s="41">
        <f>SUM(L60:L63)</f>
        <v>0</v>
      </c>
      <c r="M59" s="38">
        <f t="shared" si="9"/>
        <v>0</v>
      </c>
      <c r="N59" s="41">
        <f>SUM(N60:N63)</f>
        <v>0</v>
      </c>
      <c r="O59" s="83">
        <f>SUM(O60:O63)</f>
        <v>0</v>
      </c>
      <c r="P59" s="41">
        <f>SUM(P60:P63)</f>
        <v>0</v>
      </c>
      <c r="Q59" s="38">
        <f t="shared" si="10"/>
        <v>0</v>
      </c>
      <c r="R59" s="39">
        <f>E59+I59+M59+Q59</f>
        <v>3611951.51</v>
      </c>
    </row>
    <row r="60" spans="1:18" s="14" customFormat="1" x14ac:dyDescent="0.3">
      <c r="A60" s="23" t="s">
        <v>102</v>
      </c>
      <c r="B60" s="25"/>
      <c r="C60" s="111"/>
      <c r="D60" s="25"/>
      <c r="E60" s="38">
        <f t="shared" si="7"/>
        <v>0</v>
      </c>
      <c r="F60" s="25"/>
      <c r="G60" s="25"/>
      <c r="H60" s="25"/>
      <c r="I60" s="38">
        <f t="shared" si="8"/>
        <v>0</v>
      </c>
      <c r="J60" s="25"/>
      <c r="K60" s="25"/>
      <c r="L60" s="25"/>
      <c r="M60" s="38">
        <f t="shared" si="9"/>
        <v>0</v>
      </c>
      <c r="N60" s="25"/>
      <c r="O60" s="83"/>
      <c r="P60" s="25"/>
      <c r="Q60" s="38">
        <f t="shared" si="10"/>
        <v>0</v>
      </c>
      <c r="R60" s="39">
        <f t="shared" si="11"/>
        <v>0</v>
      </c>
    </row>
    <row r="61" spans="1:18" s="14" customFormat="1" x14ac:dyDescent="0.3">
      <c r="A61" s="23" t="s">
        <v>103</v>
      </c>
      <c r="B61" s="43">
        <v>728541.48</v>
      </c>
      <c r="C61" s="118">
        <v>785014.79</v>
      </c>
      <c r="D61" s="43">
        <v>762028.66</v>
      </c>
      <c r="E61" s="38">
        <f t="shared" si="7"/>
        <v>2275584.9300000002</v>
      </c>
      <c r="F61" s="43">
        <v>552398.09</v>
      </c>
      <c r="G61" s="43">
        <v>711977.43</v>
      </c>
      <c r="H61" s="43"/>
      <c r="I61" s="38">
        <f t="shared" si="8"/>
        <v>1264375.52</v>
      </c>
      <c r="J61" s="43"/>
      <c r="K61" s="43"/>
      <c r="L61" s="43"/>
      <c r="M61" s="38">
        <f t="shared" si="9"/>
        <v>0</v>
      </c>
      <c r="N61" s="43"/>
      <c r="O61" s="83"/>
      <c r="P61" s="43"/>
      <c r="Q61" s="38">
        <f t="shared" si="10"/>
        <v>0</v>
      </c>
      <c r="R61" s="125">
        <f t="shared" si="11"/>
        <v>3539960.45</v>
      </c>
    </row>
    <row r="62" spans="1:18" s="14" customFormat="1" x14ac:dyDescent="0.3">
      <c r="A62" s="23" t="s">
        <v>73</v>
      </c>
      <c r="B62" s="25"/>
      <c r="C62" s="111"/>
      <c r="D62" s="25"/>
      <c r="E62" s="38">
        <f t="shared" si="7"/>
        <v>0</v>
      </c>
      <c r="F62" s="25">
        <v>9229.27</v>
      </c>
      <c r="G62" s="25"/>
      <c r="H62" s="25"/>
      <c r="I62" s="38">
        <f t="shared" si="8"/>
        <v>9229.27</v>
      </c>
      <c r="J62" s="25"/>
      <c r="K62" s="25"/>
      <c r="L62" s="25"/>
      <c r="M62" s="38">
        <f t="shared" si="9"/>
        <v>0</v>
      </c>
      <c r="N62" s="25"/>
      <c r="O62" s="83"/>
      <c r="P62" s="25"/>
      <c r="Q62" s="38">
        <f t="shared" si="10"/>
        <v>0</v>
      </c>
      <c r="R62" s="125">
        <f t="shared" si="11"/>
        <v>9229.27</v>
      </c>
    </row>
    <row r="63" spans="1:18" s="14" customFormat="1" x14ac:dyDescent="0.3">
      <c r="A63" s="23" t="s">
        <v>93</v>
      </c>
      <c r="B63" s="25"/>
      <c r="C63" s="111">
        <v>40331.99</v>
      </c>
      <c r="D63" s="25"/>
      <c r="E63" s="38">
        <f t="shared" si="7"/>
        <v>40331.99</v>
      </c>
      <c r="F63" s="25"/>
      <c r="G63" s="25">
        <v>22429.8</v>
      </c>
      <c r="H63" s="25"/>
      <c r="I63" s="38">
        <f t="shared" si="8"/>
        <v>22429.8</v>
      </c>
      <c r="J63" s="25"/>
      <c r="K63" s="25"/>
      <c r="L63" s="25"/>
      <c r="M63" s="38">
        <f t="shared" si="9"/>
        <v>0</v>
      </c>
      <c r="N63" s="25"/>
      <c r="O63" s="83"/>
      <c r="P63" s="25"/>
      <c r="Q63" s="38">
        <f t="shared" si="10"/>
        <v>0</v>
      </c>
      <c r="R63" s="125">
        <f t="shared" si="11"/>
        <v>62761.789999999994</v>
      </c>
    </row>
    <row r="64" spans="1:18" s="14" customFormat="1" x14ac:dyDescent="0.3">
      <c r="A64" s="42" t="s">
        <v>74</v>
      </c>
      <c r="B64" s="44">
        <f>SUM(B65:B66)</f>
        <v>4382451</v>
      </c>
      <c r="C64" s="119">
        <f>SUM(C65:C66)</f>
        <v>66435</v>
      </c>
      <c r="D64" s="44">
        <f>SUM(D65:D66)</f>
        <v>0</v>
      </c>
      <c r="E64" s="38">
        <f t="shared" si="7"/>
        <v>4448886</v>
      </c>
      <c r="F64" s="44">
        <f>SUM(F65:F66)</f>
        <v>3796019.4</v>
      </c>
      <c r="G64" s="44">
        <f>SUM(G65:G66)</f>
        <v>649753</v>
      </c>
      <c r="H64" s="44">
        <f>SUM(H65:H66)</f>
        <v>0</v>
      </c>
      <c r="I64" s="38">
        <f t="shared" si="8"/>
        <v>4445772.4000000004</v>
      </c>
      <c r="J64" s="44">
        <f>SUM(J65:J66)</f>
        <v>0</v>
      </c>
      <c r="K64" s="44">
        <f>SUM(K65:K66)</f>
        <v>0</v>
      </c>
      <c r="L64" s="44">
        <f>SUM(L65:L66)</f>
        <v>0</v>
      </c>
      <c r="M64" s="38">
        <f t="shared" si="9"/>
        <v>0</v>
      </c>
      <c r="N64" s="44">
        <f>SUM(N65:N66)</f>
        <v>0</v>
      </c>
      <c r="O64" s="84">
        <f>SUM(O65:O66)</f>
        <v>0</v>
      </c>
      <c r="P64" s="44">
        <f>SUM(P65:P66)</f>
        <v>0</v>
      </c>
      <c r="Q64" s="38">
        <f t="shared" si="10"/>
        <v>0</v>
      </c>
      <c r="R64" s="106">
        <f t="shared" si="11"/>
        <v>8894658.4000000004</v>
      </c>
    </row>
    <row r="65" spans="1:18" s="14" customFormat="1" x14ac:dyDescent="0.3">
      <c r="A65" s="23" t="s">
        <v>75</v>
      </c>
      <c r="B65" s="28">
        <v>4382451</v>
      </c>
      <c r="C65" s="112"/>
      <c r="D65" s="28"/>
      <c r="E65" s="38">
        <f t="shared" si="7"/>
        <v>4382451</v>
      </c>
      <c r="F65" s="28">
        <v>3695073</v>
      </c>
      <c r="G65" s="28">
        <v>449753</v>
      </c>
      <c r="H65" s="28"/>
      <c r="I65" s="38">
        <f t="shared" si="8"/>
        <v>4144826</v>
      </c>
      <c r="J65" s="28"/>
      <c r="K65" s="28"/>
      <c r="L65" s="28"/>
      <c r="M65" s="38">
        <f t="shared" si="9"/>
        <v>0</v>
      </c>
      <c r="N65" s="28"/>
      <c r="O65" s="84"/>
      <c r="P65" s="28"/>
      <c r="Q65" s="38">
        <f t="shared" si="10"/>
        <v>0</v>
      </c>
      <c r="R65" s="125">
        <f t="shared" si="11"/>
        <v>8527277</v>
      </c>
    </row>
    <row r="66" spans="1:18" s="14" customFormat="1" x14ac:dyDescent="0.3">
      <c r="A66" s="23" t="s">
        <v>76</v>
      </c>
      <c r="B66" s="28"/>
      <c r="C66" s="112">
        <v>66435</v>
      </c>
      <c r="D66" s="28"/>
      <c r="E66" s="38">
        <f t="shared" si="7"/>
        <v>66435</v>
      </c>
      <c r="F66" s="28">
        <v>100946.4</v>
      </c>
      <c r="G66" s="28">
        <v>200000</v>
      </c>
      <c r="H66" s="28"/>
      <c r="I66" s="38">
        <f t="shared" si="8"/>
        <v>300946.40000000002</v>
      </c>
      <c r="J66" s="28"/>
      <c r="K66" s="28"/>
      <c r="L66" s="28"/>
      <c r="M66" s="38">
        <f t="shared" si="9"/>
        <v>0</v>
      </c>
      <c r="N66" s="28"/>
      <c r="O66" s="84"/>
      <c r="P66" s="28"/>
      <c r="Q66" s="38">
        <f t="shared" si="10"/>
        <v>0</v>
      </c>
      <c r="R66" s="125">
        <f>E66+I66+M66+Q66</f>
        <v>367381.4</v>
      </c>
    </row>
    <row r="67" spans="1:18" s="45" customFormat="1" x14ac:dyDescent="0.3">
      <c r="A67" s="46" t="s">
        <v>77</v>
      </c>
      <c r="B67" s="47">
        <f>B8+B51+B59+B64</f>
        <v>5628188.8599999994</v>
      </c>
      <c r="C67" s="120">
        <f>C8+C51+C59+C64</f>
        <v>1519027.01</v>
      </c>
      <c r="D67" s="47">
        <f>D8+D51+D59+D64</f>
        <v>812207.96000000008</v>
      </c>
      <c r="E67" s="31">
        <f t="shared" si="7"/>
        <v>7959423.8299999991</v>
      </c>
      <c r="F67" s="47">
        <f>F8+F51+F59+F64</f>
        <v>4970656.5600000005</v>
      </c>
      <c r="G67" s="47">
        <f>G8+G51+G59+G64</f>
        <v>2068002.0899999999</v>
      </c>
      <c r="H67" s="47">
        <f>H8+H51+H59+H64</f>
        <v>1585918.77</v>
      </c>
      <c r="I67" s="31">
        <f t="shared" si="8"/>
        <v>8624577.4199999999</v>
      </c>
      <c r="J67" s="47">
        <f>J8+J51+J59+J64</f>
        <v>0</v>
      </c>
      <c r="K67" s="47">
        <f>K8+K51+K59+K64</f>
        <v>0</v>
      </c>
      <c r="L67" s="47">
        <f>L8+L51+L59+L64</f>
        <v>0</v>
      </c>
      <c r="M67" s="31">
        <f>SUM(J67:L67)</f>
        <v>0</v>
      </c>
      <c r="N67" s="47">
        <f>N8+N51+N59+N64</f>
        <v>0</v>
      </c>
      <c r="O67" s="88">
        <f>O8+O51+O59+O64</f>
        <v>0</v>
      </c>
      <c r="P67" s="47">
        <f>P8+P51+P59+P64</f>
        <v>0</v>
      </c>
      <c r="Q67" s="31">
        <f t="shared" si="10"/>
        <v>0</v>
      </c>
      <c r="R67" s="94">
        <f>R64+R59+R51+R8</f>
        <v>16584001.25</v>
      </c>
    </row>
    <row r="68" spans="1:18" s="14" customFormat="1" x14ac:dyDescent="0.3">
      <c r="A68" s="48" t="s">
        <v>78</v>
      </c>
      <c r="B68" s="49">
        <v>6497954.7000000002</v>
      </c>
      <c r="C68" s="121"/>
      <c r="D68" s="49"/>
      <c r="E68" s="38">
        <f t="shared" si="7"/>
        <v>6497954.7000000002</v>
      </c>
      <c r="F68" s="49"/>
      <c r="G68" s="49"/>
      <c r="H68" s="49"/>
      <c r="I68" s="38">
        <f t="shared" si="8"/>
        <v>0</v>
      </c>
      <c r="J68" s="49"/>
      <c r="K68" s="49"/>
      <c r="L68" s="49"/>
      <c r="M68" s="38">
        <f t="shared" si="9"/>
        <v>0</v>
      </c>
      <c r="N68" s="49"/>
      <c r="O68" s="89"/>
      <c r="P68" s="49"/>
      <c r="Q68" s="38">
        <f t="shared" si="10"/>
        <v>0</v>
      </c>
      <c r="R68" s="39">
        <f t="shared" si="11"/>
        <v>6497954.7000000002</v>
      </c>
    </row>
    <row r="69" spans="1:18" x14ac:dyDescent="0.3">
      <c r="A69" s="40" t="s">
        <v>40</v>
      </c>
      <c r="B69" s="44">
        <f>SUM(B70:B71)</f>
        <v>0</v>
      </c>
      <c r="C69" s="119">
        <f>SUM(C70:C71)</f>
        <v>0</v>
      </c>
      <c r="D69" s="44">
        <f>SUM(D70:D71)</f>
        <v>0</v>
      </c>
      <c r="E69" s="38">
        <f t="shared" si="7"/>
        <v>0</v>
      </c>
      <c r="F69" s="44">
        <f>SUM(F70:F71)</f>
        <v>0</v>
      </c>
      <c r="G69" s="44">
        <f>SUM(G70:G71)</f>
        <v>0</v>
      </c>
      <c r="H69" s="44">
        <f>SUM(H70:H71)</f>
        <v>0</v>
      </c>
      <c r="I69" s="38">
        <f t="shared" si="8"/>
        <v>0</v>
      </c>
      <c r="J69" s="44">
        <f>SUM(J70:J71)</f>
        <v>0</v>
      </c>
      <c r="K69" s="44">
        <f>SUM(K70:K71)</f>
        <v>0</v>
      </c>
      <c r="L69" s="44">
        <f>SUM(L70:L71)</f>
        <v>0</v>
      </c>
      <c r="M69" s="38">
        <f t="shared" si="9"/>
        <v>0</v>
      </c>
      <c r="N69" s="44">
        <f>SUM(N70:N71)</f>
        <v>0</v>
      </c>
      <c r="O69" s="84">
        <f>SUM(O70:O71)</f>
        <v>0</v>
      </c>
      <c r="P69" s="44">
        <f>SUM(P70:P71)</f>
        <v>0</v>
      </c>
      <c r="Q69" s="38">
        <f t="shared" si="10"/>
        <v>0</v>
      </c>
      <c r="R69" s="39">
        <f t="shared" si="11"/>
        <v>0</v>
      </c>
    </row>
    <row r="70" spans="1:18" x14ac:dyDescent="0.3">
      <c r="A70" s="27" t="s">
        <v>97</v>
      </c>
      <c r="B70" s="28"/>
      <c r="C70" s="112"/>
      <c r="D70" s="28"/>
      <c r="E70" s="38">
        <f t="shared" si="7"/>
        <v>0</v>
      </c>
      <c r="F70" s="28"/>
      <c r="G70" s="28"/>
      <c r="H70" s="28"/>
      <c r="I70" s="38">
        <f t="shared" si="8"/>
        <v>0</v>
      </c>
      <c r="J70" s="28"/>
      <c r="K70" s="28"/>
      <c r="L70" s="28"/>
      <c r="M70" s="38">
        <f t="shared" si="9"/>
        <v>0</v>
      </c>
      <c r="N70" s="28"/>
      <c r="O70" s="84"/>
      <c r="P70" s="28"/>
      <c r="Q70" s="38">
        <f t="shared" si="10"/>
        <v>0</v>
      </c>
      <c r="R70" s="39">
        <f t="shared" si="11"/>
        <v>0</v>
      </c>
    </row>
    <row r="71" spans="1:18" x14ac:dyDescent="0.3">
      <c r="A71" s="27" t="s">
        <v>98</v>
      </c>
      <c r="B71" s="28"/>
      <c r="C71" s="112"/>
      <c r="D71" s="28"/>
      <c r="E71" s="38">
        <f t="shared" si="7"/>
        <v>0</v>
      </c>
      <c r="F71" s="28"/>
      <c r="G71" s="28"/>
      <c r="H71" s="28"/>
      <c r="I71" s="38">
        <f t="shared" si="8"/>
        <v>0</v>
      </c>
      <c r="J71" s="28"/>
      <c r="K71" s="28"/>
      <c r="L71" s="28"/>
      <c r="M71" s="38">
        <f t="shared" si="9"/>
        <v>0</v>
      </c>
      <c r="N71" s="28"/>
      <c r="O71" s="84"/>
      <c r="P71" s="28"/>
      <c r="Q71" s="38">
        <f t="shared" si="10"/>
        <v>0</v>
      </c>
      <c r="R71" s="50">
        <f t="shared" si="11"/>
        <v>0</v>
      </c>
    </row>
    <row r="72" spans="1:18" x14ac:dyDescent="0.3">
      <c r="A72" s="40" t="s">
        <v>41</v>
      </c>
      <c r="B72" s="44"/>
      <c r="C72" s="119"/>
      <c r="D72" s="44"/>
      <c r="E72" s="38">
        <f t="shared" si="7"/>
        <v>0</v>
      </c>
      <c r="F72" s="44"/>
      <c r="G72" s="44"/>
      <c r="H72" s="44"/>
      <c r="I72" s="38">
        <f t="shared" si="8"/>
        <v>0</v>
      </c>
      <c r="J72" s="44"/>
      <c r="K72" s="44"/>
      <c r="L72" s="44"/>
      <c r="M72" s="38">
        <f t="shared" si="9"/>
        <v>0</v>
      </c>
      <c r="N72" s="44"/>
      <c r="O72" s="84"/>
      <c r="P72" s="44"/>
      <c r="Q72" s="38">
        <f t="shared" si="10"/>
        <v>0</v>
      </c>
      <c r="R72" s="39">
        <f t="shared" si="11"/>
        <v>0</v>
      </c>
    </row>
    <row r="73" spans="1:18" s="51" customFormat="1" ht="19.5" thickBot="1" x14ac:dyDescent="0.35">
      <c r="A73" s="52" t="s">
        <v>94</v>
      </c>
      <c r="B73" s="53">
        <f>B67+B68+B69+B72</f>
        <v>12126143.559999999</v>
      </c>
      <c r="C73" s="122">
        <f>C67+C68+C69+C72</f>
        <v>1519027.01</v>
      </c>
      <c r="D73" s="53">
        <f>D67+D68+D69+D72</f>
        <v>812207.96000000008</v>
      </c>
      <c r="E73" s="38">
        <f t="shared" si="7"/>
        <v>14457378.529999999</v>
      </c>
      <c r="F73" s="53">
        <f>F67+F68+F69+F72</f>
        <v>4970656.5600000005</v>
      </c>
      <c r="G73" s="53">
        <f>G67+G68+G69+G72</f>
        <v>2068002.0899999999</v>
      </c>
      <c r="H73" s="53">
        <f>H67+H68+H69+H72</f>
        <v>1585918.77</v>
      </c>
      <c r="I73" s="38">
        <f t="shared" si="8"/>
        <v>8624577.4199999999</v>
      </c>
      <c r="J73" s="53">
        <f>J67+J68+J69+J72</f>
        <v>0</v>
      </c>
      <c r="K73" s="53">
        <f>K67+K68+K69+K72</f>
        <v>0</v>
      </c>
      <c r="L73" s="53">
        <f>L67+L68+L69+L72</f>
        <v>0</v>
      </c>
      <c r="M73" s="38">
        <f t="shared" si="9"/>
        <v>0</v>
      </c>
      <c r="N73" s="53">
        <f>N67+N68+N69+N72</f>
        <v>0</v>
      </c>
      <c r="O73" s="90">
        <f>O67+O68+O69+O72</f>
        <v>0</v>
      </c>
      <c r="P73" s="53">
        <f>P67+P68+P69+P72</f>
        <v>0</v>
      </c>
      <c r="Q73" s="38">
        <f t="shared" si="10"/>
        <v>0</v>
      </c>
      <c r="R73" s="39">
        <f t="shared" si="11"/>
        <v>23081955.949999999</v>
      </c>
    </row>
    <row r="74" spans="1:18" s="51" customFormat="1" ht="19.5" thickTop="1" x14ac:dyDescent="0.3">
      <c r="A74" s="54"/>
      <c r="B74" s="55"/>
      <c r="C74" s="123"/>
      <c r="D74" s="55"/>
      <c r="E74" s="56"/>
      <c r="F74" s="55"/>
      <c r="G74" s="55"/>
      <c r="H74" s="55"/>
      <c r="I74" s="57"/>
      <c r="J74" s="55"/>
      <c r="K74" s="55"/>
      <c r="L74" s="55"/>
      <c r="M74" s="56"/>
      <c r="N74" s="55"/>
      <c r="O74" s="91"/>
      <c r="P74" s="55"/>
      <c r="Q74" s="56"/>
      <c r="R74" s="58"/>
    </row>
    <row r="75" spans="1:18" x14ac:dyDescent="0.3">
      <c r="A75" s="129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</row>
    <row r="76" spans="1:18" x14ac:dyDescent="0.3">
      <c r="A76" s="59"/>
      <c r="B76" s="60"/>
      <c r="C76" s="124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92"/>
      <c r="P76" s="60"/>
      <c r="Q76" s="60"/>
      <c r="R76" s="60"/>
    </row>
  </sheetData>
  <mergeCells count="9">
    <mergeCell ref="A75:R75"/>
    <mergeCell ref="A6:A7"/>
    <mergeCell ref="B6:R6"/>
    <mergeCell ref="A1:R1"/>
    <mergeCell ref="A2:R2"/>
    <mergeCell ref="A3:R3"/>
    <mergeCell ref="A4:R4"/>
    <mergeCell ref="A46:A47"/>
    <mergeCell ref="B46:R46"/>
  </mergeCells>
  <pageMargins left="0.34" right="0.15748031496062992" top="0.47244094488188981" bottom="0.43307086614173229" header="0.31496062992125984" footer="0.31496062992125984"/>
  <pageSetup paperSize="5" scale="6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A31" zoomScale="90" zoomScaleNormal="90" workbookViewId="0">
      <selection activeCell="B1" sqref="B1:S44"/>
    </sheetView>
  </sheetViews>
  <sheetFormatPr defaultColWidth="9" defaultRowHeight="18.75" x14ac:dyDescent="0.3"/>
  <cols>
    <col min="1" max="1" width="2.75" style="8" customWidth="1"/>
    <col min="2" max="2" width="30.125" style="8" bestFit="1" customWidth="1"/>
    <col min="3" max="5" width="11.625" style="8" bestFit="1" customWidth="1"/>
    <col min="6" max="6" width="10.875" style="8" bestFit="1" customWidth="1"/>
    <col min="7" max="9" width="11.625" style="8" bestFit="1" customWidth="1"/>
    <col min="10" max="10" width="12" style="8" customWidth="1"/>
    <col min="11" max="13" width="11.625" style="8" bestFit="1" customWidth="1"/>
    <col min="14" max="14" width="10.875" style="8" bestFit="1" customWidth="1"/>
    <col min="15" max="17" width="11.625" style="8" bestFit="1" customWidth="1"/>
    <col min="18" max="18" width="11" style="8" customWidth="1"/>
    <col min="19" max="19" width="12.5" style="105" customWidth="1"/>
    <col min="20" max="16384" width="9" style="8"/>
  </cols>
  <sheetData>
    <row r="1" spans="1:19" x14ac:dyDescent="0.3">
      <c r="B1" s="137" t="s">
        <v>115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x14ac:dyDescent="0.3">
      <c r="B2" s="137" t="str">
        <f>รายได้!A2</f>
        <v>องค์การบริหารส่วนตำบลนายูง  อำเภอศรีธาตุ  จังหวัดอุดรธานี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x14ac:dyDescent="0.3">
      <c r="B3" s="137" t="s">
        <v>113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1:19" s="9" customFormat="1" ht="7.5" customHeight="1" x14ac:dyDescent="0.3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7"/>
    </row>
    <row r="5" spans="1:19" x14ac:dyDescent="0.3">
      <c r="B5" s="131" t="s">
        <v>0</v>
      </c>
      <c r="C5" s="133" t="s">
        <v>112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5"/>
    </row>
    <row r="6" spans="1:19" x14ac:dyDescent="0.3">
      <c r="B6" s="132"/>
      <c r="C6" s="12" t="s">
        <v>1</v>
      </c>
      <c r="D6" s="12" t="s">
        <v>2</v>
      </c>
      <c r="E6" s="12" t="s">
        <v>3</v>
      </c>
      <c r="F6" s="12" t="s">
        <v>14</v>
      </c>
      <c r="G6" s="12" t="s">
        <v>4</v>
      </c>
      <c r="H6" s="12" t="s">
        <v>5</v>
      </c>
      <c r="I6" s="12" t="s">
        <v>6</v>
      </c>
      <c r="J6" s="12" t="s">
        <v>15</v>
      </c>
      <c r="K6" s="12" t="s">
        <v>7</v>
      </c>
      <c r="L6" s="12" t="s">
        <v>8</v>
      </c>
      <c r="M6" s="12" t="s">
        <v>9</v>
      </c>
      <c r="N6" s="12" t="s">
        <v>16</v>
      </c>
      <c r="O6" s="12" t="s">
        <v>10</v>
      </c>
      <c r="P6" s="12" t="s">
        <v>11</v>
      </c>
      <c r="Q6" s="12" t="s">
        <v>12</v>
      </c>
      <c r="R6" s="13" t="s">
        <v>17</v>
      </c>
      <c r="S6" s="98" t="s">
        <v>13</v>
      </c>
    </row>
    <row r="7" spans="1:19" x14ac:dyDescent="0.3">
      <c r="A7" s="14"/>
      <c r="B7" s="15" t="s">
        <v>42</v>
      </c>
      <c r="C7" s="70">
        <f>C8+C11+C12+C13+C14</f>
        <v>742650</v>
      </c>
      <c r="D7" s="70">
        <f>D8+D11+D12+D13+D14</f>
        <v>604212</v>
      </c>
      <c r="E7" s="70">
        <f>E8+E11+E12+E13+E14</f>
        <v>604112</v>
      </c>
      <c r="F7" s="65">
        <f t="shared" ref="F7:F28" si="0">SUM(C7:E7)</f>
        <v>1950974</v>
      </c>
      <c r="G7" s="70">
        <f>G8+G11+G12+G13+G14</f>
        <v>691618</v>
      </c>
      <c r="H7" s="70">
        <f>H8+H11+H12+H13+H14</f>
        <v>631812</v>
      </c>
      <c r="I7" s="70">
        <f>I8+I11+I12+I13+I14</f>
        <v>608224</v>
      </c>
      <c r="J7" s="65">
        <f t="shared" ref="J7:J28" si="1">SUM(G7:I7)</f>
        <v>1931654</v>
      </c>
      <c r="K7" s="70">
        <f>K8+K11+K12+K13+K14</f>
        <v>0</v>
      </c>
      <c r="L7" s="70">
        <f>L8+L11+L12+L13+L14</f>
        <v>0</v>
      </c>
      <c r="M7" s="70">
        <f>M8+M11+M12+M13+M14</f>
        <v>0</v>
      </c>
      <c r="N7" s="65">
        <f t="shared" ref="N7:N28" si="2">SUM(K7:M7)</f>
        <v>0</v>
      </c>
      <c r="O7" s="70">
        <f>O8+O11+O12+O13+O14</f>
        <v>0</v>
      </c>
      <c r="P7" s="70">
        <f>P8+P11+P12+P13+P14</f>
        <v>0</v>
      </c>
      <c r="Q7" s="70">
        <f>Q8+Q11+Q12+Q13+Q14</f>
        <v>0</v>
      </c>
      <c r="R7" s="65">
        <f t="shared" ref="R7:R28" si="3">SUM(O7:Q7)</f>
        <v>0</v>
      </c>
      <c r="S7" s="99">
        <f t="shared" ref="S7:S28" si="4">F7+J7+N7+R7</f>
        <v>3882628</v>
      </c>
    </row>
    <row r="8" spans="1:19" x14ac:dyDescent="0.3">
      <c r="A8" s="14"/>
      <c r="B8" s="23" t="s">
        <v>43</v>
      </c>
      <c r="C8" s="66">
        <f>C9+C10</f>
        <v>0</v>
      </c>
      <c r="D8" s="66">
        <f>D9+D10</f>
        <v>0</v>
      </c>
      <c r="E8" s="66">
        <f>E9+E10</f>
        <v>0</v>
      </c>
      <c r="F8" s="65">
        <f t="shared" si="0"/>
        <v>0</v>
      </c>
      <c r="G8" s="66">
        <f>G9+G10</f>
        <v>0</v>
      </c>
      <c r="H8" s="66">
        <f>H9+H10</f>
        <v>0</v>
      </c>
      <c r="I8" s="66">
        <f>I9+I10</f>
        <v>0</v>
      </c>
      <c r="J8" s="65">
        <f t="shared" si="1"/>
        <v>0</v>
      </c>
      <c r="K8" s="66">
        <f>K9+K10</f>
        <v>0</v>
      </c>
      <c r="L8" s="66">
        <f>L9+L10</f>
        <v>0</v>
      </c>
      <c r="M8" s="66">
        <f>M9+M10</f>
        <v>0</v>
      </c>
      <c r="N8" s="65">
        <f t="shared" si="2"/>
        <v>0</v>
      </c>
      <c r="O8" s="66"/>
      <c r="P8" s="66"/>
      <c r="Q8" s="66"/>
      <c r="R8" s="65">
        <f t="shared" si="3"/>
        <v>0</v>
      </c>
      <c r="S8" s="100">
        <f t="shared" si="4"/>
        <v>0</v>
      </c>
    </row>
    <row r="9" spans="1:19" x14ac:dyDescent="0.3">
      <c r="A9" s="14"/>
      <c r="B9" s="23" t="s">
        <v>79</v>
      </c>
      <c r="C9" s="66"/>
      <c r="D9" s="66"/>
      <c r="E9" s="66"/>
      <c r="F9" s="65">
        <f t="shared" si="0"/>
        <v>0</v>
      </c>
      <c r="G9" s="66"/>
      <c r="H9" s="66"/>
      <c r="I9" s="66"/>
      <c r="J9" s="65">
        <f t="shared" si="1"/>
        <v>0</v>
      </c>
      <c r="K9" s="66"/>
      <c r="L9" s="66"/>
      <c r="M9" s="66"/>
      <c r="N9" s="65">
        <f t="shared" si="2"/>
        <v>0</v>
      </c>
      <c r="O9" s="66"/>
      <c r="P9" s="66"/>
      <c r="Q9" s="66"/>
      <c r="R9" s="65">
        <f t="shared" si="3"/>
        <v>0</v>
      </c>
      <c r="S9" s="100">
        <f t="shared" si="4"/>
        <v>0</v>
      </c>
    </row>
    <row r="10" spans="1:19" x14ac:dyDescent="0.3">
      <c r="A10" s="14"/>
      <c r="B10" s="23" t="s">
        <v>101</v>
      </c>
      <c r="C10" s="66"/>
      <c r="D10" s="66"/>
      <c r="E10" s="66"/>
      <c r="F10" s="65">
        <f t="shared" si="0"/>
        <v>0</v>
      </c>
      <c r="G10" s="66"/>
      <c r="H10" s="66"/>
      <c r="I10" s="66"/>
      <c r="J10" s="65">
        <f t="shared" si="1"/>
        <v>0</v>
      </c>
      <c r="K10" s="66"/>
      <c r="L10" s="66"/>
      <c r="M10" s="66"/>
      <c r="N10" s="65">
        <f t="shared" si="2"/>
        <v>0</v>
      </c>
      <c r="O10" s="66"/>
      <c r="P10" s="66"/>
      <c r="Q10" s="66"/>
      <c r="R10" s="65">
        <f t="shared" si="3"/>
        <v>0</v>
      </c>
      <c r="S10" s="100">
        <f t="shared" si="4"/>
        <v>0</v>
      </c>
    </row>
    <row r="11" spans="1:19" x14ac:dyDescent="0.3">
      <c r="A11" s="14"/>
      <c r="B11" s="23" t="s">
        <v>44</v>
      </c>
      <c r="C11" s="66"/>
      <c r="D11" s="66"/>
      <c r="E11" s="66"/>
      <c r="F11" s="65">
        <f t="shared" si="0"/>
        <v>0</v>
      </c>
      <c r="G11" s="66"/>
      <c r="H11" s="66"/>
      <c r="I11" s="66"/>
      <c r="J11" s="65">
        <f t="shared" si="1"/>
        <v>0</v>
      </c>
      <c r="K11" s="66"/>
      <c r="L11" s="66"/>
      <c r="M11" s="66"/>
      <c r="N11" s="65">
        <f t="shared" si="2"/>
        <v>0</v>
      </c>
      <c r="O11" s="66"/>
      <c r="P11" s="66"/>
      <c r="Q11" s="66"/>
      <c r="R11" s="65">
        <f t="shared" si="3"/>
        <v>0</v>
      </c>
      <c r="S11" s="100">
        <f t="shared" si="4"/>
        <v>0</v>
      </c>
    </row>
    <row r="12" spans="1:19" x14ac:dyDescent="0.3">
      <c r="A12" s="14"/>
      <c r="B12" s="23" t="s">
        <v>45</v>
      </c>
      <c r="C12" s="66"/>
      <c r="D12" s="66"/>
      <c r="E12" s="66"/>
      <c r="F12" s="65">
        <f t="shared" si="0"/>
        <v>0</v>
      </c>
      <c r="G12" s="66"/>
      <c r="H12" s="66"/>
      <c r="I12" s="66"/>
      <c r="J12" s="65">
        <f t="shared" si="1"/>
        <v>0</v>
      </c>
      <c r="K12" s="66"/>
      <c r="L12" s="66"/>
      <c r="M12" s="66"/>
      <c r="N12" s="65">
        <f t="shared" si="2"/>
        <v>0</v>
      </c>
      <c r="O12" s="66"/>
      <c r="P12" s="66"/>
      <c r="Q12" s="66"/>
      <c r="R12" s="65">
        <f t="shared" si="3"/>
        <v>0</v>
      </c>
      <c r="S12" s="100">
        <f t="shared" si="4"/>
        <v>0</v>
      </c>
    </row>
    <row r="13" spans="1:19" x14ac:dyDescent="0.3">
      <c r="A13" s="14"/>
      <c r="B13" s="23" t="s">
        <v>46</v>
      </c>
      <c r="C13" s="66"/>
      <c r="D13" s="66"/>
      <c r="E13" s="66"/>
      <c r="F13" s="65">
        <f t="shared" si="0"/>
        <v>0</v>
      </c>
      <c r="G13" s="66"/>
      <c r="H13" s="66"/>
      <c r="I13" s="66"/>
      <c r="J13" s="65">
        <f t="shared" si="1"/>
        <v>0</v>
      </c>
      <c r="K13" s="66"/>
      <c r="L13" s="66"/>
      <c r="M13" s="66"/>
      <c r="N13" s="65">
        <f t="shared" si="2"/>
        <v>0</v>
      </c>
      <c r="O13" s="66"/>
      <c r="P13" s="66"/>
      <c r="Q13" s="66"/>
      <c r="R13" s="65">
        <f t="shared" si="3"/>
        <v>0</v>
      </c>
      <c r="S13" s="100">
        <f t="shared" si="4"/>
        <v>0</v>
      </c>
    </row>
    <row r="14" spans="1:19" x14ac:dyDescent="0.3">
      <c r="A14" s="14"/>
      <c r="B14" s="23" t="s">
        <v>47</v>
      </c>
      <c r="C14" s="66">
        <v>742650</v>
      </c>
      <c r="D14" s="66">
        <v>604212</v>
      </c>
      <c r="E14" s="66">
        <v>604112</v>
      </c>
      <c r="F14" s="65">
        <f t="shared" si="0"/>
        <v>1950974</v>
      </c>
      <c r="G14" s="66">
        <v>691618</v>
      </c>
      <c r="H14" s="66">
        <v>631812</v>
      </c>
      <c r="I14" s="66">
        <v>608224</v>
      </c>
      <c r="J14" s="65">
        <f t="shared" si="1"/>
        <v>1931654</v>
      </c>
      <c r="K14" s="66"/>
      <c r="L14" s="66"/>
      <c r="M14" s="66"/>
      <c r="N14" s="65">
        <f t="shared" si="2"/>
        <v>0</v>
      </c>
      <c r="O14" s="66"/>
      <c r="P14" s="66"/>
      <c r="Q14" s="66"/>
      <c r="R14" s="65">
        <f t="shared" si="3"/>
        <v>0</v>
      </c>
      <c r="S14" s="100">
        <f t="shared" si="4"/>
        <v>3882628</v>
      </c>
    </row>
    <row r="15" spans="1:19" x14ac:dyDescent="0.3">
      <c r="A15" s="14"/>
      <c r="B15" s="42" t="s">
        <v>48</v>
      </c>
      <c r="C15" s="69">
        <f>SUM(C16:C24)</f>
        <v>1699735.96</v>
      </c>
      <c r="D15" s="69">
        <f>SUM(D16:D24)</f>
        <v>1179876.07</v>
      </c>
      <c r="E15" s="69">
        <f>SUM(E16:E24)</f>
        <v>1114428.3299999998</v>
      </c>
      <c r="F15" s="65">
        <f t="shared" si="0"/>
        <v>3994040.3600000003</v>
      </c>
      <c r="G15" s="69">
        <f>SUM(G16:G24)</f>
        <v>1246793.8</v>
      </c>
      <c r="H15" s="69">
        <f>SUM(H16:H24)</f>
        <v>1212876.53</v>
      </c>
      <c r="I15" s="69">
        <f>SUM(I16:I24)</f>
        <v>1120762.1299999999</v>
      </c>
      <c r="J15" s="65">
        <f t="shared" si="1"/>
        <v>3580432.46</v>
      </c>
      <c r="K15" s="69">
        <f>SUM(K16:K24)</f>
        <v>0</v>
      </c>
      <c r="L15" s="69">
        <f>SUM(L16:L24)</f>
        <v>0</v>
      </c>
      <c r="M15" s="69">
        <f>SUM(M16:M24)</f>
        <v>0</v>
      </c>
      <c r="N15" s="65">
        <f t="shared" si="2"/>
        <v>0</v>
      </c>
      <c r="O15" s="69">
        <f>SUM(O16:O24)</f>
        <v>0</v>
      </c>
      <c r="P15" s="69">
        <f>SUM(P16:P24)</f>
        <v>0</v>
      </c>
      <c r="Q15" s="69">
        <f>SUM(Q16:Q24)</f>
        <v>0</v>
      </c>
      <c r="R15" s="65">
        <f t="shared" si="3"/>
        <v>0</v>
      </c>
      <c r="S15" s="100">
        <f t="shared" si="4"/>
        <v>7574472.8200000003</v>
      </c>
    </row>
    <row r="16" spans="1:19" x14ac:dyDescent="0.3">
      <c r="A16" s="14"/>
      <c r="B16" s="23" t="s">
        <v>49</v>
      </c>
      <c r="C16" s="66">
        <f>207060+475590</f>
        <v>682650</v>
      </c>
      <c r="D16" s="66">
        <f>207060+454400</f>
        <v>661460</v>
      </c>
      <c r="E16" s="66">
        <f>207060+454400</f>
        <v>661460</v>
      </c>
      <c r="F16" s="65">
        <f t="shared" si="0"/>
        <v>2005570</v>
      </c>
      <c r="G16" s="66">
        <f>207060+454400</f>
        <v>661460</v>
      </c>
      <c r="H16" s="66">
        <f>207060+454400</f>
        <v>661460</v>
      </c>
      <c r="I16" s="66">
        <f>207060+454400</f>
        <v>661460</v>
      </c>
      <c r="J16" s="65">
        <f t="shared" si="1"/>
        <v>1984380</v>
      </c>
      <c r="K16" s="66"/>
      <c r="L16" s="66"/>
      <c r="M16" s="66"/>
      <c r="N16" s="65">
        <f t="shared" si="2"/>
        <v>0</v>
      </c>
      <c r="O16" s="66"/>
      <c r="P16" s="66"/>
      <c r="Q16" s="66"/>
      <c r="R16" s="65">
        <f t="shared" si="3"/>
        <v>0</v>
      </c>
      <c r="S16" s="100">
        <f t="shared" si="4"/>
        <v>3989950</v>
      </c>
    </row>
    <row r="17" spans="1:19" x14ac:dyDescent="0.3">
      <c r="A17" s="14"/>
      <c r="B17" s="23" t="s">
        <v>50</v>
      </c>
      <c r="C17" s="66">
        <v>18480</v>
      </c>
      <c r="D17" s="66">
        <v>18480</v>
      </c>
      <c r="E17" s="66">
        <v>18480</v>
      </c>
      <c r="F17" s="65">
        <f t="shared" si="0"/>
        <v>55440</v>
      </c>
      <c r="G17" s="66">
        <v>18480</v>
      </c>
      <c r="H17" s="66">
        <v>18480</v>
      </c>
      <c r="I17" s="66">
        <v>18480</v>
      </c>
      <c r="J17" s="65">
        <f t="shared" si="1"/>
        <v>55440</v>
      </c>
      <c r="K17" s="66"/>
      <c r="L17" s="66"/>
      <c r="M17" s="66"/>
      <c r="N17" s="65">
        <f t="shared" si="2"/>
        <v>0</v>
      </c>
      <c r="O17" s="66"/>
      <c r="P17" s="66"/>
      <c r="Q17" s="66"/>
      <c r="R17" s="65">
        <f t="shared" si="3"/>
        <v>0</v>
      </c>
      <c r="S17" s="100">
        <f t="shared" si="4"/>
        <v>110880</v>
      </c>
    </row>
    <row r="18" spans="1:19" x14ac:dyDescent="0.3">
      <c r="A18" s="14"/>
      <c r="B18" s="23" t="s">
        <v>51</v>
      </c>
      <c r="C18" s="66">
        <v>164206</v>
      </c>
      <c r="D18" s="66">
        <v>164206</v>
      </c>
      <c r="E18" s="66">
        <v>164206</v>
      </c>
      <c r="F18" s="65">
        <f t="shared" si="0"/>
        <v>492618</v>
      </c>
      <c r="G18" s="66">
        <v>164206</v>
      </c>
      <c r="H18" s="66">
        <v>164206</v>
      </c>
      <c r="I18" s="66">
        <v>164206</v>
      </c>
      <c r="J18" s="65">
        <f t="shared" si="1"/>
        <v>492618</v>
      </c>
      <c r="K18" s="66"/>
      <c r="L18" s="66"/>
      <c r="M18" s="66"/>
      <c r="N18" s="65">
        <f t="shared" si="2"/>
        <v>0</v>
      </c>
      <c r="O18" s="66"/>
      <c r="P18" s="66"/>
      <c r="Q18" s="66"/>
      <c r="R18" s="65">
        <f t="shared" si="3"/>
        <v>0</v>
      </c>
      <c r="S18" s="100">
        <f t="shared" si="4"/>
        <v>985236</v>
      </c>
    </row>
    <row r="19" spans="1:19" s="77" customFormat="1" x14ac:dyDescent="0.3">
      <c r="A19" s="75"/>
      <c r="B19" s="23" t="s">
        <v>52</v>
      </c>
      <c r="C19" s="76">
        <v>6000</v>
      </c>
      <c r="D19" s="76">
        <v>17000</v>
      </c>
      <c r="E19" s="76">
        <v>18500</v>
      </c>
      <c r="F19" s="65">
        <f t="shared" si="0"/>
        <v>41500</v>
      </c>
      <c r="G19" s="76">
        <v>12500</v>
      </c>
      <c r="H19" s="76">
        <v>19700</v>
      </c>
      <c r="I19" s="76">
        <v>17900</v>
      </c>
      <c r="J19" s="65">
        <f t="shared" si="1"/>
        <v>50100</v>
      </c>
      <c r="K19" s="76"/>
      <c r="L19" s="76"/>
      <c r="M19" s="76"/>
      <c r="N19" s="65">
        <f t="shared" si="2"/>
        <v>0</v>
      </c>
      <c r="O19" s="76"/>
      <c r="P19" s="76"/>
      <c r="Q19" s="76"/>
      <c r="R19" s="65">
        <f t="shared" si="3"/>
        <v>0</v>
      </c>
      <c r="S19" s="100">
        <f t="shared" si="4"/>
        <v>91600</v>
      </c>
    </row>
    <row r="20" spans="1:19" x14ac:dyDescent="0.3">
      <c r="A20" s="14"/>
      <c r="B20" s="23" t="s">
        <v>53</v>
      </c>
      <c r="C20" s="66">
        <v>235000</v>
      </c>
      <c r="D20" s="66">
        <f>243668+7200</f>
        <v>250868</v>
      </c>
      <c r="E20" s="66">
        <v>156396.94</v>
      </c>
      <c r="F20" s="65">
        <f t="shared" si="0"/>
        <v>642264.93999999994</v>
      </c>
      <c r="G20" s="66">
        <v>235955</v>
      </c>
      <c r="H20" s="66">
        <v>227390</v>
      </c>
      <c r="I20" s="66">
        <v>146000</v>
      </c>
      <c r="J20" s="65">
        <f t="shared" si="1"/>
        <v>609345</v>
      </c>
      <c r="K20" s="66"/>
      <c r="L20" s="66"/>
      <c r="M20" s="66"/>
      <c r="N20" s="65">
        <f t="shared" si="2"/>
        <v>0</v>
      </c>
      <c r="O20" s="66"/>
      <c r="P20" s="66"/>
      <c r="Q20" s="66"/>
      <c r="R20" s="65">
        <f t="shared" si="3"/>
        <v>0</v>
      </c>
      <c r="S20" s="100">
        <f t="shared" si="4"/>
        <v>1251609.94</v>
      </c>
    </row>
    <row r="21" spans="1:19" x14ac:dyDescent="0.3">
      <c r="A21" s="14"/>
      <c r="B21" s="23" t="s">
        <v>54</v>
      </c>
      <c r="C21" s="66">
        <v>3000</v>
      </c>
      <c r="D21" s="66">
        <v>26356</v>
      </c>
      <c r="E21" s="66">
        <v>65984.479999999996</v>
      </c>
      <c r="F21" s="65">
        <f t="shared" si="0"/>
        <v>95340.479999999996</v>
      </c>
      <c r="G21" s="66">
        <v>117797.12</v>
      </c>
      <c r="H21" s="66">
        <v>112086.48</v>
      </c>
      <c r="I21" s="66">
        <v>50206.96</v>
      </c>
      <c r="J21" s="65">
        <f t="shared" si="1"/>
        <v>280090.56</v>
      </c>
      <c r="K21" s="66"/>
      <c r="L21" s="66"/>
      <c r="M21" s="66"/>
      <c r="N21" s="65">
        <f t="shared" si="2"/>
        <v>0</v>
      </c>
      <c r="O21" s="66"/>
      <c r="P21" s="66"/>
      <c r="Q21" s="66"/>
      <c r="R21" s="65">
        <f t="shared" si="3"/>
        <v>0</v>
      </c>
      <c r="S21" s="100">
        <f t="shared" si="4"/>
        <v>375431.04</v>
      </c>
    </row>
    <row r="22" spans="1:19" x14ac:dyDescent="0.3">
      <c r="A22" s="14"/>
      <c r="B22" s="23" t="s">
        <v>55</v>
      </c>
      <c r="C22" s="66">
        <v>36399.96</v>
      </c>
      <c r="D22" s="66">
        <v>36506.07</v>
      </c>
      <c r="E22" s="66">
        <v>29400.91</v>
      </c>
      <c r="F22" s="65">
        <f t="shared" si="0"/>
        <v>102306.94</v>
      </c>
      <c r="G22" s="66">
        <v>36395.68</v>
      </c>
      <c r="H22" s="66">
        <v>9554.0499999999993</v>
      </c>
      <c r="I22" s="66">
        <v>62509.17</v>
      </c>
      <c r="J22" s="65">
        <f t="shared" si="1"/>
        <v>108458.9</v>
      </c>
      <c r="K22" s="66"/>
      <c r="L22" s="66"/>
      <c r="M22" s="66"/>
      <c r="N22" s="65">
        <f t="shared" si="2"/>
        <v>0</v>
      </c>
      <c r="O22" s="66"/>
      <c r="P22" s="66"/>
      <c r="Q22" s="66"/>
      <c r="R22" s="65">
        <f t="shared" si="3"/>
        <v>0</v>
      </c>
      <c r="S22" s="100">
        <f t="shared" si="4"/>
        <v>210765.84</v>
      </c>
    </row>
    <row r="23" spans="1:19" x14ac:dyDescent="0.3">
      <c r="A23" s="14"/>
      <c r="B23" s="23" t="s">
        <v>56</v>
      </c>
      <c r="C23" s="66">
        <v>554000</v>
      </c>
      <c r="D23" s="66">
        <v>5000</v>
      </c>
      <c r="E23" s="66"/>
      <c r="F23" s="65">
        <f>SUM(C23:E23)</f>
        <v>559000</v>
      </c>
      <c r="G23" s="66">
        <v>0</v>
      </c>
      <c r="H23" s="66"/>
      <c r="I23" s="66">
        <v>0</v>
      </c>
      <c r="J23" s="65">
        <f t="shared" si="1"/>
        <v>0</v>
      </c>
      <c r="K23" s="66"/>
      <c r="L23" s="66"/>
      <c r="M23" s="66"/>
      <c r="N23" s="65">
        <f t="shared" si="2"/>
        <v>0</v>
      </c>
      <c r="O23" s="66"/>
      <c r="P23" s="66"/>
      <c r="Q23" s="66"/>
      <c r="R23" s="65">
        <f t="shared" si="3"/>
        <v>0</v>
      </c>
      <c r="S23" s="100">
        <f t="shared" si="4"/>
        <v>559000</v>
      </c>
    </row>
    <row r="24" spans="1:19" x14ac:dyDescent="0.3">
      <c r="A24" s="14"/>
      <c r="B24" s="23" t="s">
        <v>57</v>
      </c>
      <c r="C24" s="66"/>
      <c r="D24" s="66"/>
      <c r="E24" s="66"/>
      <c r="F24" s="65">
        <f t="shared" si="0"/>
        <v>0</v>
      </c>
      <c r="G24" s="66"/>
      <c r="H24" s="66"/>
      <c r="I24" s="66"/>
      <c r="J24" s="65">
        <f t="shared" si="1"/>
        <v>0</v>
      </c>
      <c r="K24" s="66"/>
      <c r="L24" s="66"/>
      <c r="M24" s="66"/>
      <c r="N24" s="65">
        <f t="shared" si="2"/>
        <v>0</v>
      </c>
      <c r="O24" s="66"/>
      <c r="P24" s="66"/>
      <c r="Q24" s="66"/>
      <c r="R24" s="65">
        <f t="shared" si="3"/>
        <v>0</v>
      </c>
      <c r="S24" s="100">
        <f t="shared" si="4"/>
        <v>0</v>
      </c>
    </row>
    <row r="25" spans="1:19" x14ac:dyDescent="0.3">
      <c r="A25" s="14"/>
      <c r="B25" s="40" t="s">
        <v>58</v>
      </c>
      <c r="C25" s="69">
        <f>SUM(C26:C28)</f>
        <v>0</v>
      </c>
      <c r="D25" s="69">
        <f>SUM(D26:D28)</f>
        <v>1700</v>
      </c>
      <c r="E25" s="69">
        <f>SUM(E26:E28)</f>
        <v>0</v>
      </c>
      <c r="F25" s="65">
        <f t="shared" si="0"/>
        <v>1700</v>
      </c>
      <c r="G25" s="69">
        <f>SUM(G26:G28)</f>
        <v>70600</v>
      </c>
      <c r="H25" s="69">
        <f>SUM(H26:H28)</f>
        <v>16500</v>
      </c>
      <c r="I25" s="69">
        <f>SUM(I26:I28)</f>
        <v>56000</v>
      </c>
      <c r="J25" s="65">
        <f t="shared" si="1"/>
        <v>143100</v>
      </c>
      <c r="K25" s="69">
        <f>SUM(K26:K28)</f>
        <v>0</v>
      </c>
      <c r="L25" s="69">
        <f>SUM(L26:L28)</f>
        <v>0</v>
      </c>
      <c r="M25" s="69">
        <f>SUM(M26:M28)</f>
        <v>0</v>
      </c>
      <c r="N25" s="65">
        <f t="shared" si="2"/>
        <v>0</v>
      </c>
      <c r="O25" s="69">
        <f>SUM(O26:O28)</f>
        <v>0</v>
      </c>
      <c r="P25" s="69">
        <f>SUM(P26:P28)</f>
        <v>0</v>
      </c>
      <c r="Q25" s="69">
        <f>SUM(Q26:Q28)</f>
        <v>0</v>
      </c>
      <c r="R25" s="65">
        <f t="shared" si="3"/>
        <v>0</v>
      </c>
      <c r="S25" s="100">
        <f t="shared" si="4"/>
        <v>144800</v>
      </c>
    </row>
    <row r="26" spans="1:19" x14ac:dyDescent="0.3">
      <c r="A26" s="14"/>
      <c r="B26" s="23" t="s">
        <v>59</v>
      </c>
      <c r="C26" s="66"/>
      <c r="D26" s="66">
        <v>1700</v>
      </c>
      <c r="E26" s="66"/>
      <c r="F26" s="65">
        <f t="shared" si="0"/>
        <v>1700</v>
      </c>
      <c r="G26" s="66">
        <v>70600</v>
      </c>
      <c r="H26" s="66">
        <v>16500</v>
      </c>
      <c r="I26" s="66">
        <v>56000</v>
      </c>
      <c r="J26" s="65">
        <f t="shared" si="1"/>
        <v>143100</v>
      </c>
      <c r="K26" s="66"/>
      <c r="L26" s="66"/>
      <c r="M26" s="66"/>
      <c r="N26" s="65">
        <f t="shared" si="2"/>
        <v>0</v>
      </c>
      <c r="O26" s="66"/>
      <c r="P26" s="66"/>
      <c r="Q26" s="66"/>
      <c r="R26" s="65">
        <f t="shared" si="3"/>
        <v>0</v>
      </c>
      <c r="S26" s="100">
        <f t="shared" si="4"/>
        <v>144800</v>
      </c>
    </row>
    <row r="27" spans="1:19" x14ac:dyDescent="0.3">
      <c r="A27" s="14"/>
      <c r="B27" s="23" t="s">
        <v>60</v>
      </c>
      <c r="C27" s="66"/>
      <c r="D27" s="66"/>
      <c r="E27" s="66"/>
      <c r="F27" s="65">
        <f t="shared" si="0"/>
        <v>0</v>
      </c>
      <c r="G27" s="66"/>
      <c r="H27" s="66"/>
      <c r="I27" s="66"/>
      <c r="J27" s="65">
        <f t="shared" si="1"/>
        <v>0</v>
      </c>
      <c r="K27" s="66"/>
      <c r="L27" s="66"/>
      <c r="M27" s="66"/>
      <c r="N27" s="65">
        <f t="shared" si="2"/>
        <v>0</v>
      </c>
      <c r="O27" s="66"/>
      <c r="P27" s="66"/>
      <c r="Q27" s="66"/>
      <c r="R27" s="65">
        <f t="shared" si="3"/>
        <v>0</v>
      </c>
      <c r="S27" s="100">
        <f t="shared" si="4"/>
        <v>0</v>
      </c>
    </row>
    <row r="28" spans="1:19" x14ac:dyDescent="0.3">
      <c r="A28" s="14"/>
      <c r="B28" s="23" t="s">
        <v>61</v>
      </c>
      <c r="C28" s="66"/>
      <c r="D28" s="66"/>
      <c r="E28" s="66"/>
      <c r="F28" s="65">
        <f t="shared" si="0"/>
        <v>0</v>
      </c>
      <c r="G28" s="66"/>
      <c r="H28" s="66"/>
      <c r="I28" s="66"/>
      <c r="J28" s="65">
        <f t="shared" si="1"/>
        <v>0</v>
      </c>
      <c r="K28" s="66"/>
      <c r="L28" s="66"/>
      <c r="M28" s="66"/>
      <c r="N28" s="65">
        <f t="shared" si="2"/>
        <v>0</v>
      </c>
      <c r="O28" s="66"/>
      <c r="P28" s="66"/>
      <c r="Q28" s="66"/>
      <c r="R28" s="65">
        <f t="shared" si="3"/>
        <v>0</v>
      </c>
      <c r="S28" s="101">
        <f t="shared" si="4"/>
        <v>0</v>
      </c>
    </row>
    <row r="29" spans="1:19" x14ac:dyDescent="0.3">
      <c r="B29" s="131" t="s">
        <v>0</v>
      </c>
      <c r="C29" s="133" t="s">
        <v>112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5"/>
    </row>
    <row r="30" spans="1:19" x14ac:dyDescent="0.3">
      <c r="B30" s="132"/>
      <c r="C30" s="12" t="s">
        <v>1</v>
      </c>
      <c r="D30" s="12" t="s">
        <v>2</v>
      </c>
      <c r="E30" s="12" t="s">
        <v>3</v>
      </c>
      <c r="F30" s="12" t="s">
        <v>14</v>
      </c>
      <c r="G30" s="12" t="s">
        <v>4</v>
      </c>
      <c r="H30" s="12" t="s">
        <v>5</v>
      </c>
      <c r="I30" s="12" t="s">
        <v>6</v>
      </c>
      <c r="J30" s="12" t="s">
        <v>15</v>
      </c>
      <c r="K30" s="12" t="s">
        <v>7</v>
      </c>
      <c r="L30" s="12" t="s">
        <v>8</v>
      </c>
      <c r="M30" s="12" t="s">
        <v>9</v>
      </c>
      <c r="N30" s="12" t="s">
        <v>16</v>
      </c>
      <c r="O30" s="12" t="s">
        <v>10</v>
      </c>
      <c r="P30" s="12" t="s">
        <v>11</v>
      </c>
      <c r="Q30" s="12" t="s">
        <v>12</v>
      </c>
      <c r="R30" s="13" t="s">
        <v>17</v>
      </c>
      <c r="S30" s="98" t="s">
        <v>13</v>
      </c>
    </row>
    <row r="31" spans="1:19" x14ac:dyDescent="0.3">
      <c r="A31" s="14"/>
      <c r="B31" s="40" t="s">
        <v>62</v>
      </c>
      <c r="C31" s="67">
        <f>C32+C33+C34+C37</f>
        <v>0</v>
      </c>
      <c r="D31" s="67">
        <f t="shared" ref="D31:E31" si="5">D32+D33+D34+D37</f>
        <v>0</v>
      </c>
      <c r="E31" s="67">
        <f t="shared" si="5"/>
        <v>0</v>
      </c>
      <c r="F31" s="65">
        <f>SUM(C31:E31)</f>
        <v>0</v>
      </c>
      <c r="G31" s="67">
        <f>G32+G33+G34+G37</f>
        <v>30000</v>
      </c>
      <c r="H31" s="67">
        <f>H32+H33+H34+H37</f>
        <v>200000</v>
      </c>
      <c r="I31" s="67">
        <f>I32+I33+I34+I37</f>
        <v>0</v>
      </c>
      <c r="J31" s="65">
        <f>SUM(G31:I31)</f>
        <v>230000</v>
      </c>
      <c r="K31" s="67">
        <f>K32+K33+K34+K37</f>
        <v>0</v>
      </c>
      <c r="L31" s="67">
        <f>L32+L33+L34+L37</f>
        <v>0</v>
      </c>
      <c r="M31" s="67">
        <f>M32+M33+M34+M37</f>
        <v>0</v>
      </c>
      <c r="N31" s="65">
        <f t="shared" ref="N31:N43" si="6">SUM(K31:M31)</f>
        <v>0</v>
      </c>
      <c r="O31" s="67">
        <f>O32+O33+O34+O37</f>
        <v>0</v>
      </c>
      <c r="P31" s="67">
        <f>P32+P33+P34+P37</f>
        <v>0</v>
      </c>
      <c r="Q31" s="67">
        <f>Q32+Q33+Q34+Q37</f>
        <v>0</v>
      </c>
      <c r="R31" s="65">
        <f t="shared" ref="R31:R43" si="7">SUM(O31:Q31)</f>
        <v>0</v>
      </c>
      <c r="S31" s="100">
        <f>F31+J31+N31+R31</f>
        <v>230000</v>
      </c>
    </row>
    <row r="32" spans="1:19" x14ac:dyDescent="0.3">
      <c r="A32" s="14"/>
      <c r="B32" s="23" t="s">
        <v>63</v>
      </c>
      <c r="C32" s="66">
        <v>0</v>
      </c>
      <c r="D32" s="66"/>
      <c r="E32" s="66"/>
      <c r="F32" s="65">
        <f t="shared" ref="F32:F43" si="8">SUM(C32:E32)</f>
        <v>0</v>
      </c>
      <c r="G32" s="66">
        <v>30000</v>
      </c>
      <c r="H32" s="66">
        <v>200000</v>
      </c>
      <c r="I32" s="66"/>
      <c r="J32" s="65">
        <f t="shared" ref="J32:J43" si="9">SUM(G32:I32)</f>
        <v>230000</v>
      </c>
      <c r="K32" s="66"/>
      <c r="L32" s="66"/>
      <c r="M32" s="66"/>
      <c r="N32" s="65">
        <f t="shared" si="6"/>
        <v>0</v>
      </c>
      <c r="O32" s="66"/>
      <c r="P32" s="66"/>
      <c r="Q32" s="66"/>
      <c r="R32" s="65">
        <f t="shared" si="7"/>
        <v>0</v>
      </c>
      <c r="S32" s="100">
        <f>F32+J32+N32+R32</f>
        <v>230000</v>
      </c>
    </row>
    <row r="33" spans="1:19" x14ac:dyDescent="0.3">
      <c r="A33" s="14"/>
      <c r="B33" s="23" t="s">
        <v>64</v>
      </c>
      <c r="C33" s="66"/>
      <c r="D33" s="66"/>
      <c r="E33" s="66"/>
      <c r="F33" s="65">
        <f t="shared" si="8"/>
        <v>0</v>
      </c>
      <c r="G33" s="66"/>
      <c r="H33" s="66"/>
      <c r="I33" s="66"/>
      <c r="J33" s="65">
        <f t="shared" si="9"/>
        <v>0</v>
      </c>
      <c r="K33" s="66"/>
      <c r="L33" s="66"/>
      <c r="M33" s="66"/>
      <c r="N33" s="65">
        <f t="shared" si="6"/>
        <v>0</v>
      </c>
      <c r="O33" s="66"/>
      <c r="P33" s="66"/>
      <c r="Q33" s="66"/>
      <c r="R33" s="65">
        <f t="shared" si="7"/>
        <v>0</v>
      </c>
      <c r="S33" s="100">
        <f t="shared" ref="S33:S37" si="10">F33+J33+N33+R33</f>
        <v>0</v>
      </c>
    </row>
    <row r="34" spans="1:19" x14ac:dyDescent="0.3">
      <c r="A34" s="14"/>
      <c r="B34" s="23" t="s">
        <v>65</v>
      </c>
      <c r="C34" s="66"/>
      <c r="D34" s="66"/>
      <c r="E34" s="66"/>
      <c r="F34" s="65">
        <f t="shared" si="8"/>
        <v>0</v>
      </c>
      <c r="G34" s="66"/>
      <c r="H34" s="66"/>
      <c r="I34" s="66"/>
      <c r="J34" s="65">
        <f t="shared" si="9"/>
        <v>0</v>
      </c>
      <c r="K34" s="66"/>
      <c r="L34" s="66"/>
      <c r="M34" s="66"/>
      <c r="N34" s="65">
        <f t="shared" si="6"/>
        <v>0</v>
      </c>
      <c r="O34" s="66"/>
      <c r="P34" s="66"/>
      <c r="Q34" s="66"/>
      <c r="R34" s="65">
        <f t="shared" si="7"/>
        <v>0</v>
      </c>
      <c r="S34" s="100">
        <f t="shared" si="10"/>
        <v>0</v>
      </c>
    </row>
    <row r="35" spans="1:19" x14ac:dyDescent="0.3">
      <c r="B35" s="68" t="s">
        <v>80</v>
      </c>
      <c r="C35" s="66"/>
      <c r="D35" s="66"/>
      <c r="E35" s="66"/>
      <c r="F35" s="65">
        <f t="shared" si="8"/>
        <v>0</v>
      </c>
      <c r="G35" s="66"/>
      <c r="H35" s="66"/>
      <c r="I35" s="66"/>
      <c r="J35" s="65">
        <f t="shared" si="9"/>
        <v>0</v>
      </c>
      <c r="K35" s="66"/>
      <c r="L35" s="66"/>
      <c r="M35" s="66"/>
      <c r="N35" s="65">
        <f t="shared" si="6"/>
        <v>0</v>
      </c>
      <c r="O35" s="66"/>
      <c r="P35" s="66"/>
      <c r="Q35" s="66"/>
      <c r="R35" s="65">
        <f t="shared" si="7"/>
        <v>0</v>
      </c>
      <c r="S35" s="100">
        <f t="shared" si="10"/>
        <v>0</v>
      </c>
    </row>
    <row r="36" spans="1:19" x14ac:dyDescent="0.3">
      <c r="B36" s="68" t="s">
        <v>99</v>
      </c>
      <c r="C36" s="66"/>
      <c r="D36" s="66"/>
      <c r="E36" s="66"/>
      <c r="F36" s="65">
        <f t="shared" si="8"/>
        <v>0</v>
      </c>
      <c r="G36" s="66"/>
      <c r="H36" s="66"/>
      <c r="I36" s="66"/>
      <c r="J36" s="65">
        <f t="shared" si="9"/>
        <v>0</v>
      </c>
      <c r="K36" s="66"/>
      <c r="L36" s="66"/>
      <c r="M36" s="66"/>
      <c r="N36" s="65">
        <f t="shared" si="6"/>
        <v>0</v>
      </c>
      <c r="O36" s="66"/>
      <c r="P36" s="66"/>
      <c r="Q36" s="66"/>
      <c r="R36" s="65">
        <f t="shared" si="7"/>
        <v>0</v>
      </c>
      <c r="S36" s="100">
        <f t="shared" si="10"/>
        <v>0</v>
      </c>
    </row>
    <row r="37" spans="1:19" x14ac:dyDescent="0.3">
      <c r="A37" s="14"/>
      <c r="B37" s="23" t="s">
        <v>110</v>
      </c>
      <c r="C37" s="66"/>
      <c r="D37" s="66"/>
      <c r="E37" s="66"/>
      <c r="F37" s="65">
        <f t="shared" si="8"/>
        <v>0</v>
      </c>
      <c r="G37" s="66"/>
      <c r="H37" s="66"/>
      <c r="I37" s="66"/>
      <c r="J37" s="65">
        <f t="shared" si="9"/>
        <v>0</v>
      </c>
      <c r="K37" s="66"/>
      <c r="L37" s="66"/>
      <c r="M37" s="66"/>
      <c r="N37" s="65">
        <f t="shared" si="6"/>
        <v>0</v>
      </c>
      <c r="O37" s="66"/>
      <c r="P37" s="66"/>
      <c r="Q37" s="66"/>
      <c r="R37" s="65">
        <f t="shared" si="7"/>
        <v>0</v>
      </c>
      <c r="S37" s="100">
        <f t="shared" si="10"/>
        <v>0</v>
      </c>
    </row>
    <row r="38" spans="1:19" x14ac:dyDescent="0.3">
      <c r="A38" s="14"/>
      <c r="B38" s="40" t="s">
        <v>66</v>
      </c>
      <c r="C38" s="67">
        <f>SUM(C39:C42)</f>
        <v>382218.44</v>
      </c>
      <c r="D38" s="67">
        <f>SUM(D39:D42)</f>
        <v>0</v>
      </c>
      <c r="E38" s="67">
        <f>SUM(E39:E42)</f>
        <v>613662</v>
      </c>
      <c r="F38" s="65">
        <f t="shared" si="8"/>
        <v>995880.44</v>
      </c>
      <c r="G38" s="67">
        <f>SUM(G39:G42)</f>
        <v>0</v>
      </c>
      <c r="H38" s="67">
        <f>SUM(H39:H42)</f>
        <v>0</v>
      </c>
      <c r="I38" s="67">
        <f>SUM(I39:I42)</f>
        <v>0</v>
      </c>
      <c r="J38" s="65">
        <f t="shared" si="9"/>
        <v>0</v>
      </c>
      <c r="K38" s="67">
        <f>SUM(K39:K42)</f>
        <v>0</v>
      </c>
      <c r="L38" s="67">
        <f>SUM(L39:L42)</f>
        <v>0</v>
      </c>
      <c r="M38" s="67">
        <f>SUM(M39:M42)</f>
        <v>0</v>
      </c>
      <c r="N38" s="65">
        <f t="shared" si="6"/>
        <v>0</v>
      </c>
      <c r="O38" s="67">
        <f>SUM(O39:O42)</f>
        <v>0</v>
      </c>
      <c r="P38" s="67">
        <f>SUM(P39:P42)</f>
        <v>0</v>
      </c>
      <c r="Q38" s="67">
        <f>SUM(Q39:Q42)</f>
        <v>0</v>
      </c>
      <c r="R38" s="65">
        <f t="shared" si="7"/>
        <v>0</v>
      </c>
      <c r="S38" s="100">
        <f>F38+J38+N38+R38</f>
        <v>995880.44</v>
      </c>
    </row>
    <row r="39" spans="1:19" x14ac:dyDescent="0.3">
      <c r="A39" s="14"/>
      <c r="B39" s="23" t="s">
        <v>67</v>
      </c>
      <c r="C39" s="66"/>
      <c r="D39" s="66"/>
      <c r="E39" s="66"/>
      <c r="F39" s="65">
        <f t="shared" si="8"/>
        <v>0</v>
      </c>
      <c r="G39" s="66"/>
      <c r="H39" s="66"/>
      <c r="I39" s="66"/>
      <c r="J39" s="65">
        <f t="shared" si="9"/>
        <v>0</v>
      </c>
      <c r="K39" s="66"/>
      <c r="L39" s="66"/>
      <c r="M39" s="66"/>
      <c r="N39" s="65">
        <f t="shared" si="6"/>
        <v>0</v>
      </c>
      <c r="O39" s="66"/>
      <c r="P39" s="66"/>
      <c r="Q39" s="66"/>
      <c r="R39" s="65">
        <f t="shared" si="7"/>
        <v>0</v>
      </c>
      <c r="S39" s="100">
        <f t="shared" ref="S39:S43" si="11">F39+J39+N39+R39</f>
        <v>0</v>
      </c>
    </row>
    <row r="40" spans="1:19" x14ac:dyDescent="0.3">
      <c r="A40" s="14"/>
      <c r="B40" s="23" t="s">
        <v>68</v>
      </c>
      <c r="C40" s="66">
        <v>185909.44</v>
      </c>
      <c r="D40" s="66"/>
      <c r="E40" s="66">
        <v>613662</v>
      </c>
      <c r="F40" s="65">
        <f t="shared" si="8"/>
        <v>799571.44</v>
      </c>
      <c r="G40" s="66"/>
      <c r="H40" s="66"/>
      <c r="I40" s="66"/>
      <c r="J40" s="65">
        <f t="shared" si="9"/>
        <v>0</v>
      </c>
      <c r="K40" s="66"/>
      <c r="L40" s="66"/>
      <c r="M40" s="66"/>
      <c r="N40" s="65">
        <f t="shared" si="6"/>
        <v>0</v>
      </c>
      <c r="O40" s="66"/>
      <c r="P40" s="66"/>
      <c r="Q40" s="66"/>
      <c r="R40" s="65">
        <f t="shared" si="7"/>
        <v>0</v>
      </c>
      <c r="S40" s="100">
        <f t="shared" si="11"/>
        <v>799571.44</v>
      </c>
    </row>
    <row r="41" spans="1:19" x14ac:dyDescent="0.3">
      <c r="A41" s="14"/>
      <c r="B41" s="23" t="s">
        <v>69</v>
      </c>
      <c r="C41" s="66">
        <v>188500</v>
      </c>
      <c r="D41" s="66"/>
      <c r="E41" s="66"/>
      <c r="F41" s="65">
        <f t="shared" si="8"/>
        <v>188500</v>
      </c>
      <c r="G41" s="66"/>
      <c r="H41" s="66"/>
      <c r="I41" s="66"/>
      <c r="J41" s="65">
        <f t="shared" si="9"/>
        <v>0</v>
      </c>
      <c r="K41" s="66"/>
      <c r="L41" s="66"/>
      <c r="M41" s="66"/>
      <c r="N41" s="65">
        <f t="shared" si="6"/>
        <v>0</v>
      </c>
      <c r="O41" s="66"/>
      <c r="P41" s="66"/>
      <c r="Q41" s="66"/>
      <c r="R41" s="65">
        <f t="shared" si="7"/>
        <v>0</v>
      </c>
      <c r="S41" s="100">
        <f t="shared" si="11"/>
        <v>188500</v>
      </c>
    </row>
    <row r="42" spans="1:19" x14ac:dyDescent="0.3">
      <c r="A42" s="14"/>
      <c r="B42" s="23" t="s">
        <v>70</v>
      </c>
      <c r="C42" s="66">
        <v>7809</v>
      </c>
      <c r="D42" s="66"/>
      <c r="E42" s="66"/>
      <c r="F42" s="65">
        <f t="shared" si="8"/>
        <v>7809</v>
      </c>
      <c r="G42" s="66"/>
      <c r="H42" s="66"/>
      <c r="I42" s="66"/>
      <c r="J42" s="65">
        <f t="shared" si="9"/>
        <v>0</v>
      </c>
      <c r="K42" s="66"/>
      <c r="L42" s="66"/>
      <c r="M42" s="66"/>
      <c r="N42" s="65">
        <f t="shared" si="6"/>
        <v>0</v>
      </c>
      <c r="O42" s="66"/>
      <c r="P42" s="66"/>
      <c r="Q42" s="66"/>
      <c r="R42" s="65">
        <f t="shared" si="7"/>
        <v>0</v>
      </c>
      <c r="S42" s="100">
        <f t="shared" si="11"/>
        <v>7809</v>
      </c>
    </row>
    <row r="43" spans="1:19" ht="19.5" thickBot="1" x14ac:dyDescent="0.35">
      <c r="A43" s="64"/>
      <c r="B43" s="63" t="s">
        <v>81</v>
      </c>
      <c r="C43" s="62">
        <f>C7+C15+C25+C31+C38</f>
        <v>2824604.4</v>
      </c>
      <c r="D43" s="62">
        <f>D7+D15+D25+D31+D38</f>
        <v>1785788.07</v>
      </c>
      <c r="E43" s="62">
        <f>E7+E15+E25+E31+E38</f>
        <v>2332202.33</v>
      </c>
      <c r="F43" s="61">
        <f t="shared" si="8"/>
        <v>6942594.7999999998</v>
      </c>
      <c r="G43" s="62">
        <f>G7+G15+G25+G31+G38</f>
        <v>2039011.8</v>
      </c>
      <c r="H43" s="62">
        <f>H7+H15+H25+H31+H38</f>
        <v>2061188.53</v>
      </c>
      <c r="I43" s="62">
        <f>I7+I15+I25+I31+I38</f>
        <v>1784986.13</v>
      </c>
      <c r="J43" s="61">
        <f t="shared" si="9"/>
        <v>5885186.46</v>
      </c>
      <c r="K43" s="62">
        <f>K7+K15+K25+K31+K38</f>
        <v>0</v>
      </c>
      <c r="L43" s="62">
        <f>L7+L15+L25+L31+L38</f>
        <v>0</v>
      </c>
      <c r="M43" s="62">
        <f>M7+M15+M25+M31+M38</f>
        <v>0</v>
      </c>
      <c r="N43" s="61">
        <f t="shared" si="6"/>
        <v>0</v>
      </c>
      <c r="O43" s="62">
        <f>O7+O15+O25+O31+O38</f>
        <v>0</v>
      </c>
      <c r="P43" s="62">
        <f>P7+P15+P25+P31+P38</f>
        <v>0</v>
      </c>
      <c r="Q43" s="62">
        <f>Q7+Q15+Q25+Q31+Q38</f>
        <v>0</v>
      </c>
      <c r="R43" s="61">
        <f t="shared" si="7"/>
        <v>0</v>
      </c>
      <c r="S43" s="102">
        <f t="shared" si="11"/>
        <v>12827781.26</v>
      </c>
    </row>
    <row r="44" spans="1:19" ht="19.5" thickTop="1" x14ac:dyDescent="0.3"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</row>
    <row r="45" spans="1:19" x14ac:dyDescent="0.3">
      <c r="S45" s="103"/>
    </row>
    <row r="47" spans="1:19" x14ac:dyDescent="0.3">
      <c r="S47" s="103"/>
    </row>
    <row r="48" spans="1:19" x14ac:dyDescent="0.3">
      <c r="S48" s="104"/>
    </row>
  </sheetData>
  <mergeCells count="8">
    <mergeCell ref="B29:B30"/>
    <mergeCell ref="C29:S29"/>
    <mergeCell ref="B44:S44"/>
    <mergeCell ref="B1:S1"/>
    <mergeCell ref="B2:S2"/>
    <mergeCell ref="B3:S3"/>
    <mergeCell ref="B5:B6"/>
    <mergeCell ref="C5:S5"/>
  </mergeCells>
  <pageMargins left="0.62992125984251968" right="0.23622047244094491" top="0.35433070866141736" bottom="0.15748031496062992" header="0.31496062992125984" footer="0.15748031496062992"/>
  <pageSetup paperSize="5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"/>
  <sheetViews>
    <sheetView workbookViewId="0">
      <selection activeCell="B1" sqref="B1:N8"/>
    </sheetView>
  </sheetViews>
  <sheetFormatPr defaultColWidth="9" defaultRowHeight="21" x14ac:dyDescent="0.35"/>
  <cols>
    <col min="1" max="1" width="0.75" style="1" customWidth="1"/>
    <col min="2" max="2" width="26.125" style="1" customWidth="1"/>
    <col min="3" max="3" width="12.375" style="1" customWidth="1"/>
    <col min="4" max="4" width="13.25" style="1" customWidth="1"/>
    <col min="5" max="5" width="9.375" style="1" customWidth="1"/>
    <col min="6" max="6" width="11.125" style="1" customWidth="1"/>
    <col min="7" max="7" width="10.875" style="1" customWidth="1"/>
    <col min="8" max="9" width="9.375" style="1" customWidth="1"/>
    <col min="10" max="10" width="8.5" style="1" customWidth="1"/>
    <col min="11" max="11" width="9.375" style="1" customWidth="1"/>
    <col min="12" max="12" width="7.625" style="1" customWidth="1"/>
    <col min="13" max="13" width="8.25" style="1" customWidth="1"/>
    <col min="14" max="14" width="12.5" style="1" customWidth="1"/>
    <col min="15" max="16384" width="9" style="1"/>
  </cols>
  <sheetData>
    <row r="1" spans="2:14" x14ac:dyDescent="0.35">
      <c r="B1" s="140" t="s">
        <v>114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2:14" x14ac:dyDescent="0.35">
      <c r="B2" s="140" t="s">
        <v>108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4" x14ac:dyDescent="0.35">
      <c r="B3" s="140" t="s">
        <v>111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x14ac:dyDescent="0.3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x14ac:dyDescent="0.35">
      <c r="B5" s="142" t="s">
        <v>0</v>
      </c>
      <c r="C5" s="144" t="s">
        <v>117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6"/>
    </row>
    <row r="6" spans="2:14" ht="33" customHeight="1" x14ac:dyDescent="0.35">
      <c r="B6" s="143"/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</row>
    <row r="7" spans="2:14" ht="36.75" customHeight="1" x14ac:dyDescent="0.35">
      <c r="B7" s="5" t="s">
        <v>105</v>
      </c>
      <c r="C7" s="6">
        <v>0</v>
      </c>
      <c r="D7" s="6">
        <v>0</v>
      </c>
      <c r="E7" s="74">
        <v>0</v>
      </c>
      <c r="F7" s="74">
        <v>0</v>
      </c>
      <c r="G7" s="74" t="s">
        <v>109</v>
      </c>
      <c r="H7" s="74">
        <v>0</v>
      </c>
      <c r="I7" s="74" t="s">
        <v>109</v>
      </c>
      <c r="J7" s="74">
        <v>0</v>
      </c>
      <c r="K7" s="74" t="s">
        <v>109</v>
      </c>
      <c r="L7" s="74" t="s">
        <v>109</v>
      </c>
      <c r="M7" s="74">
        <v>0</v>
      </c>
      <c r="N7" s="74">
        <v>0</v>
      </c>
    </row>
    <row r="8" spans="2:14" ht="36.75" customHeight="1" x14ac:dyDescent="0.35">
      <c r="B8" s="7" t="s">
        <v>106</v>
      </c>
      <c r="C8" s="95">
        <v>0</v>
      </c>
      <c r="D8" s="95" t="s">
        <v>109</v>
      </c>
      <c r="E8" s="95" t="s">
        <v>109</v>
      </c>
      <c r="F8" s="95">
        <v>0</v>
      </c>
      <c r="G8" s="95">
        <v>0</v>
      </c>
      <c r="H8" s="95">
        <v>0</v>
      </c>
      <c r="I8" s="95" t="s">
        <v>109</v>
      </c>
      <c r="J8" s="95" t="s">
        <v>109</v>
      </c>
      <c r="K8" s="95">
        <v>0</v>
      </c>
      <c r="L8" s="95" t="s">
        <v>109</v>
      </c>
      <c r="M8" s="95" t="s">
        <v>109</v>
      </c>
      <c r="N8" s="95" t="s">
        <v>109</v>
      </c>
    </row>
  </sheetData>
  <mergeCells count="5">
    <mergeCell ref="B1:N1"/>
    <mergeCell ref="B2:N2"/>
    <mergeCell ref="B3:N3"/>
    <mergeCell ref="B5:B6"/>
    <mergeCell ref="C5:N5"/>
  </mergeCells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รายได้</vt:lpstr>
      <vt:lpstr>รายจ่าย</vt:lpstr>
      <vt:lpstr>เงินสะสม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took</cp:lastModifiedBy>
  <cp:lastPrinted>2019-04-04T03:31:48Z</cp:lastPrinted>
  <dcterms:created xsi:type="dcterms:W3CDTF">2012-03-29T08:43:14Z</dcterms:created>
  <dcterms:modified xsi:type="dcterms:W3CDTF">2019-04-04T03:32:51Z</dcterms:modified>
</cp:coreProperties>
</file>